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inint-o82md5f\●管理室共有\LH　HP　書類\"/>
    </mc:Choice>
  </mc:AlternateContent>
  <xr:revisionPtr revIDLastSave="0" documentId="13_ncr:1_{A2D2663C-05F6-4E73-90B2-7D2C09E5B8B4}" xr6:coauthVersionLast="47" xr6:coauthVersionMax="47" xr10:uidLastSave="{00000000-0000-0000-0000-000000000000}"/>
  <bookViews>
    <workbookView xWindow="-108" yWindow="-108" windowWidth="23256" windowHeight="12456" xr2:uid="{00000000-000D-0000-FFFF-FFFF00000000}"/>
  </bookViews>
  <sheets>
    <sheet name="備品利用申込書" sheetId="2" r:id="rId1"/>
    <sheet name="備品リスト" sheetId="4" state="hidden" r:id="rId2"/>
  </sheets>
  <definedNames>
    <definedName name="_xlnm._FilterDatabase" localSheetId="1" hidden="1">備品リスト!$A$1:$F$49</definedName>
    <definedName name="_xlnm.Print_Area" localSheetId="1">備品リスト!$A$1:$H$40</definedName>
    <definedName name="_xlnm.Print_Area" localSheetId="0">備品利用申込書!$A$1:$L$41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4" i="2" l="1"/>
  <c r="C15" i="2"/>
  <c r="C16" i="2"/>
  <c r="C17" i="2"/>
  <c r="C18" i="2"/>
  <c r="C19" i="2"/>
  <c r="C21" i="2"/>
  <c r="C22" i="2"/>
  <c r="C24" i="2"/>
  <c r="C25" i="2"/>
  <c r="C26" i="2"/>
  <c r="C27" i="2"/>
  <c r="C29" i="2"/>
  <c r="C30" i="2"/>
  <c r="C31" i="2"/>
  <c r="C32" i="2"/>
  <c r="C33" i="2"/>
  <c r="C34" i="2"/>
  <c r="C35" i="2"/>
  <c r="B15" i="2"/>
  <c r="B16" i="2"/>
  <c r="B17" i="2"/>
  <c r="B18" i="2"/>
  <c r="B19" i="2"/>
  <c r="B21" i="2"/>
  <c r="B22" i="2"/>
  <c r="B25" i="2"/>
  <c r="B26" i="2"/>
  <c r="B27" i="2"/>
  <c r="B29" i="2"/>
  <c r="B30" i="2"/>
  <c r="B31" i="2"/>
  <c r="B32" i="2"/>
  <c r="B33" i="2"/>
  <c r="B34" i="2"/>
  <c r="B35" i="2"/>
  <c r="J14" i="2"/>
  <c r="J15" i="2"/>
  <c r="J16" i="2"/>
  <c r="J17" i="2"/>
  <c r="J18" i="2"/>
  <c r="J19" i="2"/>
  <c r="J21" i="2"/>
  <c r="J22" i="2"/>
  <c r="J24" i="2"/>
  <c r="J25" i="2"/>
  <c r="J26" i="2"/>
  <c r="J27" i="2"/>
  <c r="J29" i="2"/>
  <c r="J30" i="2"/>
  <c r="J31" i="2"/>
  <c r="J32" i="2"/>
  <c r="J33" i="2"/>
  <c r="J34" i="2"/>
  <c r="J35" i="2"/>
  <c r="I30" i="2" l="1"/>
  <c r="I31" i="2"/>
  <c r="I32" i="2"/>
  <c r="I33" i="2"/>
  <c r="I34" i="2"/>
  <c r="I35" i="2"/>
  <c r="I29" i="2"/>
  <c r="I25" i="2"/>
  <c r="I26" i="2"/>
  <c r="I27" i="2"/>
  <c r="I24" i="2"/>
  <c r="I22" i="2"/>
  <c r="I21" i="2"/>
  <c r="I15" i="2"/>
  <c r="I16" i="2"/>
  <c r="I17" i="2"/>
  <c r="I18" i="2"/>
  <c r="I19" i="2"/>
  <c r="I14" i="2"/>
  <c r="K35" i="2" l="1"/>
  <c r="K34" i="2"/>
  <c r="K30" i="2"/>
  <c r="K31" i="2"/>
  <c r="K32" i="2"/>
  <c r="K33" i="2"/>
  <c r="K29" i="2"/>
  <c r="K25" i="2"/>
  <c r="K26" i="2"/>
  <c r="K27" i="2"/>
  <c r="K24" i="2"/>
  <c r="K22" i="2"/>
  <c r="K21" i="2"/>
  <c r="K15" i="2"/>
  <c r="K16" i="2"/>
  <c r="K17" i="2"/>
  <c r="K18" i="2"/>
  <c r="K19" i="2"/>
  <c r="K14" i="2"/>
  <c r="K36" i="2" l="1"/>
  <c r="B28" i="2"/>
  <c r="B23" i="2"/>
  <c r="B20" i="2"/>
  <c r="B24" i="2" l="1"/>
  <c r="B14" i="2"/>
</calcChain>
</file>

<file path=xl/sharedStrings.xml><?xml version="1.0" encoding="utf-8"?>
<sst xmlns="http://schemas.openxmlformats.org/spreadsheetml/2006/main" count="213" uniqueCount="163">
  <si>
    <t>備品利用申込書</t>
    <rPh sb="0" eb="2">
      <t>ビヒン</t>
    </rPh>
    <rPh sb="2" eb="4">
      <t>リヨウ</t>
    </rPh>
    <rPh sb="4" eb="7">
      <t>モウシコミショ</t>
    </rPh>
    <phoneticPr fontId="5"/>
  </si>
  <si>
    <t>TEL</t>
    <phoneticPr fontId="5"/>
  </si>
  <si>
    <t>単位：円</t>
    <rPh sb="0" eb="2">
      <t>タンイ</t>
    </rPh>
    <rPh sb="3" eb="4">
      <t>エン</t>
    </rPh>
    <phoneticPr fontId="5"/>
  </si>
  <si>
    <t>※備品数量</t>
    <rPh sb="1" eb="3">
      <t>ビヒン</t>
    </rPh>
    <rPh sb="3" eb="5">
      <t>スウリョウ</t>
    </rPh>
    <phoneticPr fontId="5"/>
  </si>
  <si>
    <t>NO</t>
    <phoneticPr fontId="5"/>
  </si>
  <si>
    <t>備品</t>
    <rPh sb="0" eb="2">
      <t>ビヒンセツビ</t>
    </rPh>
    <phoneticPr fontId="5"/>
  </si>
  <si>
    <t>数量</t>
    <rPh sb="0" eb="2">
      <t>スウリョウ</t>
    </rPh>
    <phoneticPr fontId="5"/>
  </si>
  <si>
    <t>単価</t>
    <rPh sb="0" eb="2">
      <t>タンカ</t>
    </rPh>
    <phoneticPr fontId="5"/>
  </si>
  <si>
    <t>金額</t>
    <rPh sb="0" eb="2">
      <t>キンガク</t>
    </rPh>
    <phoneticPr fontId="5"/>
  </si>
  <si>
    <t>NO</t>
    <phoneticPr fontId="5"/>
  </si>
  <si>
    <t>合計</t>
    <rPh sb="0" eb="2">
      <t>ゴウケイ</t>
    </rPh>
    <phoneticPr fontId="5"/>
  </si>
  <si>
    <t>備考</t>
    <phoneticPr fontId="5"/>
  </si>
  <si>
    <t>ホール音響備品</t>
    <rPh sb="3" eb="5">
      <t>オンキョウ</t>
    </rPh>
    <rPh sb="5" eb="7">
      <t>ビヒン</t>
    </rPh>
    <phoneticPr fontId="3"/>
  </si>
  <si>
    <t>ホール映像設備</t>
    <rPh sb="3" eb="5">
      <t>エイゾウ</t>
    </rPh>
    <rPh sb="5" eb="7">
      <t>セツビ</t>
    </rPh>
    <phoneticPr fontId="3"/>
  </si>
  <si>
    <t>ホール諸備品</t>
    <rPh sb="3" eb="4">
      <t>ショ</t>
    </rPh>
    <rPh sb="4" eb="6">
      <t>ビヒン</t>
    </rPh>
    <phoneticPr fontId="3"/>
  </si>
  <si>
    <t>諸備品</t>
    <rPh sb="0" eb="1">
      <t>ショ</t>
    </rPh>
    <rPh sb="1" eb="3">
      <t>ビヒン</t>
    </rPh>
    <phoneticPr fontId="3"/>
  </si>
  <si>
    <t>備品
コード</t>
    <rPh sb="0" eb="2">
      <t>ビヒン</t>
    </rPh>
    <phoneticPr fontId="3"/>
  </si>
  <si>
    <t>単位</t>
    <rPh sb="0" eb="2">
      <t>タンイ</t>
    </rPh>
    <phoneticPr fontId="5"/>
  </si>
  <si>
    <t>金額</t>
    <rPh sb="0" eb="2">
      <t>キンガク</t>
    </rPh>
    <phoneticPr fontId="3"/>
  </si>
  <si>
    <t>備考</t>
    <rPh sb="0" eb="2">
      <t>ビコウ</t>
    </rPh>
    <phoneticPr fontId="3"/>
  </si>
  <si>
    <t>数</t>
    <rPh sb="0" eb="1">
      <t>カズ</t>
    </rPh>
    <phoneticPr fontId="3"/>
  </si>
  <si>
    <t>品番</t>
    <rPh sb="0" eb="2">
      <t>ヒンバン</t>
    </rPh>
    <phoneticPr fontId="3"/>
  </si>
  <si>
    <t>卓上型マイク</t>
    <rPh sb="0" eb="2">
      <t>タクジョウ</t>
    </rPh>
    <rPh sb="2" eb="3">
      <t>ガタ</t>
    </rPh>
    <phoneticPr fontId="5"/>
  </si>
  <si>
    <t>本</t>
    <rPh sb="0" eb="1">
      <t>ホン</t>
    </rPh>
    <phoneticPr fontId="5"/>
  </si>
  <si>
    <t>800㎒帯ハンド型ワイヤレスマイク</t>
    <rPh sb="4" eb="5">
      <t>タイ</t>
    </rPh>
    <rPh sb="8" eb="9">
      <t>ガタ</t>
    </rPh>
    <phoneticPr fontId="5"/>
  </si>
  <si>
    <t>800㎒帯タイピン型ワイヤレスマイク</t>
    <rPh sb="4" eb="5">
      <t>タイ</t>
    </rPh>
    <rPh sb="9" eb="10">
      <t>ガタ</t>
    </rPh>
    <phoneticPr fontId="5"/>
  </si>
  <si>
    <t>個</t>
    <rPh sb="0" eb="1">
      <t>コ</t>
    </rPh>
    <phoneticPr fontId="5"/>
  </si>
  <si>
    <t>有線マイクロホン</t>
    <rPh sb="0" eb="2">
      <t>ユウセン</t>
    </rPh>
    <phoneticPr fontId="5"/>
  </si>
  <si>
    <t>液晶プロジェクター(天井吊り)</t>
    <rPh sb="0" eb="2">
      <t>エキショウ</t>
    </rPh>
    <rPh sb="10" eb="12">
      <t>テンジョウ</t>
    </rPh>
    <rPh sb="12" eb="13">
      <t>ツリ</t>
    </rPh>
    <phoneticPr fontId="5"/>
  </si>
  <si>
    <t>台</t>
    <rPh sb="0" eb="1">
      <t>ダイ</t>
    </rPh>
    <phoneticPr fontId="5"/>
  </si>
  <si>
    <t>不明</t>
    <rPh sb="0" eb="2">
      <t>フメイ</t>
    </rPh>
    <phoneticPr fontId="3"/>
  </si>
  <si>
    <t>調整室と舞台袖間を有線通信</t>
    <rPh sb="0" eb="2">
      <t>チョウセイ</t>
    </rPh>
    <rPh sb="2" eb="3">
      <t>シツ</t>
    </rPh>
    <rPh sb="4" eb="6">
      <t>ブタイ</t>
    </rPh>
    <rPh sb="6" eb="7">
      <t>ソデ</t>
    </rPh>
    <rPh sb="7" eb="8">
      <t>アイダ</t>
    </rPh>
    <rPh sb="9" eb="11">
      <t>ユウセン</t>
    </rPh>
    <rPh sb="11" eb="13">
      <t>ツウシン</t>
    </rPh>
    <phoneticPr fontId="3"/>
  </si>
  <si>
    <t>茶色</t>
    <rPh sb="0" eb="2">
      <t>チャイロ</t>
    </rPh>
    <phoneticPr fontId="3"/>
  </si>
  <si>
    <t>白色, キャスター付き</t>
    <rPh sb="0" eb="2">
      <t>シロイロ</t>
    </rPh>
    <rPh sb="9" eb="10">
      <t>ツ</t>
    </rPh>
    <phoneticPr fontId="3"/>
  </si>
  <si>
    <t>卓</t>
    <rPh sb="0" eb="1">
      <t>タク</t>
    </rPh>
    <phoneticPr fontId="5"/>
  </si>
  <si>
    <t>木目柄, キャスター付き</t>
    <rPh sb="0" eb="2">
      <t>モクメ</t>
    </rPh>
    <rPh sb="2" eb="3">
      <t>ガラ</t>
    </rPh>
    <rPh sb="10" eb="11">
      <t>ツ</t>
    </rPh>
    <phoneticPr fontId="3"/>
  </si>
  <si>
    <t>スタッキングチェア（黒）</t>
  </si>
  <si>
    <t>脚</t>
    <rPh sb="0" eb="1">
      <t>キャク</t>
    </rPh>
    <phoneticPr fontId="5"/>
  </si>
  <si>
    <t>イス（白）</t>
  </si>
  <si>
    <t>枚</t>
    <rPh sb="0" eb="1">
      <t>マイ</t>
    </rPh>
    <phoneticPr fontId="5"/>
  </si>
  <si>
    <t>HDMIケーブル(白1ｍ)</t>
    <rPh sb="9" eb="10">
      <t>シロ</t>
    </rPh>
    <phoneticPr fontId="5"/>
  </si>
  <si>
    <t>HDMIケーブル(黒1.5ｍ)</t>
    <rPh sb="9" eb="10">
      <t>クロ</t>
    </rPh>
    <phoneticPr fontId="5"/>
  </si>
  <si>
    <t>HDMIケーブル(黒10ｍ)</t>
    <rPh sb="9" eb="10">
      <t>クロ</t>
    </rPh>
    <phoneticPr fontId="5"/>
  </si>
  <si>
    <t>XLR3(キャノン型）</t>
    <rPh sb="9" eb="10">
      <t>ガタ</t>
    </rPh>
    <phoneticPr fontId="3"/>
  </si>
  <si>
    <t>USB Type-C→HDMI変換ケーブル</t>
    <rPh sb="15" eb="17">
      <t>ヘンカン</t>
    </rPh>
    <phoneticPr fontId="5"/>
  </si>
  <si>
    <t>はね返りスピーカー（80Ｗ）</t>
    <rPh sb="2" eb="3">
      <t>カエ</t>
    </rPh>
    <phoneticPr fontId="5"/>
  </si>
  <si>
    <t>難聴者用磁気ループ受信機</t>
    <rPh sb="0" eb="3">
      <t>ナンチョウシャ</t>
    </rPh>
    <rPh sb="3" eb="4">
      <t>ヨウ</t>
    </rPh>
    <rPh sb="4" eb="6">
      <t>ジキ</t>
    </rPh>
    <rPh sb="9" eb="12">
      <t>ジュシンキ</t>
    </rPh>
    <phoneticPr fontId="5"/>
  </si>
  <si>
    <t>案内パネル(A4)</t>
    <rPh sb="0" eb="2">
      <t>アンナイ</t>
    </rPh>
    <phoneticPr fontId="5"/>
  </si>
  <si>
    <t>OT-661-001-4</t>
  </si>
  <si>
    <t>案内パネル(A3)</t>
    <rPh sb="0" eb="2">
      <t>アンナイ</t>
    </rPh>
    <phoneticPr fontId="5"/>
  </si>
  <si>
    <t>ベルトパーテーション（黒）</t>
    <rPh sb="11" eb="12">
      <t>クロ</t>
    </rPh>
    <phoneticPr fontId="5"/>
  </si>
  <si>
    <t>室</t>
    <rPh sb="0" eb="1">
      <t>シツ</t>
    </rPh>
    <phoneticPr fontId="5"/>
  </si>
  <si>
    <t>ベルトパーテーションに装着可</t>
    <rPh sb="11" eb="13">
      <t>ソウチャク</t>
    </rPh>
    <rPh sb="13" eb="14">
      <t>カ</t>
    </rPh>
    <phoneticPr fontId="3"/>
  </si>
  <si>
    <t>団体名：</t>
    <rPh sb="0" eb="2">
      <t>ダンタイ</t>
    </rPh>
    <rPh sb="2" eb="3">
      <t>メイ</t>
    </rPh>
    <phoneticPr fontId="5"/>
  </si>
  <si>
    <t>代表者名：</t>
    <rPh sb="0" eb="3">
      <t>ダイヒョウシャ</t>
    </rPh>
    <rPh sb="3" eb="4">
      <t>メイ</t>
    </rPh>
    <phoneticPr fontId="5"/>
  </si>
  <si>
    <t>利用日　　　　　　年　　　　　月　　　　日</t>
    <rPh sb="0" eb="2">
      <t>リヨウ</t>
    </rPh>
    <rPh sb="2" eb="3">
      <t>ビ</t>
    </rPh>
    <rPh sb="9" eb="10">
      <t>ネン</t>
    </rPh>
    <rPh sb="15" eb="16">
      <t>ゲツ</t>
    </rPh>
    <rPh sb="20" eb="21">
      <t>ニチ</t>
    </rPh>
    <phoneticPr fontId="5"/>
  </si>
  <si>
    <t>利用時間　　　　　：　　　　～　　　　：　　　　</t>
    <rPh sb="0" eb="2">
      <t>リヨウ</t>
    </rPh>
    <rPh sb="2" eb="4">
      <t>ジカン</t>
    </rPh>
    <phoneticPr fontId="5"/>
  </si>
  <si>
    <t>施設利用料　　　　　　　　　　　　　　　円</t>
    <rPh sb="0" eb="2">
      <t>シセツ</t>
    </rPh>
    <rPh sb="2" eb="5">
      <t>リヨウリョウ</t>
    </rPh>
    <rPh sb="20" eb="21">
      <t>エン</t>
    </rPh>
    <phoneticPr fontId="5"/>
  </si>
  <si>
    <t>申込日　　　　　　　年　　　　月　　　　日</t>
    <rPh sb="0" eb="2">
      <t>モウシコミ</t>
    </rPh>
    <rPh sb="2" eb="3">
      <t>ビ</t>
    </rPh>
    <rPh sb="10" eb="11">
      <t>ネン</t>
    </rPh>
    <rPh sb="15" eb="16">
      <t>ゲツ</t>
    </rPh>
    <rPh sb="20" eb="21">
      <t>ビ</t>
    </rPh>
    <phoneticPr fontId="5"/>
  </si>
  <si>
    <r>
      <t>※諸備品（長机など）は用途に応じて、</t>
    </r>
    <r>
      <rPr>
        <u/>
        <sz val="10"/>
        <rFont val="ＭＳ Ｐ明朝"/>
        <family val="1"/>
        <charset val="128"/>
      </rPr>
      <t>舞台側</t>
    </r>
    <r>
      <rPr>
        <sz val="10"/>
        <rFont val="ＭＳ Ｐ明朝"/>
        <family val="1"/>
        <charset val="128"/>
      </rPr>
      <t>もしくは</t>
    </r>
    <r>
      <rPr>
        <u/>
        <sz val="10"/>
        <rFont val="ＭＳ Ｐ明朝"/>
        <family val="1"/>
        <charset val="128"/>
      </rPr>
      <t>ホワイエ側</t>
    </r>
    <r>
      <rPr>
        <sz val="10"/>
        <rFont val="ＭＳ Ｐ明朝"/>
        <family val="1"/>
        <charset val="128"/>
      </rPr>
      <t>のどちらかご指定の場所にご準備いたします。</t>
    </r>
    <rPh sb="1" eb="2">
      <t>ショ</t>
    </rPh>
    <rPh sb="2" eb="4">
      <t>ビヒン</t>
    </rPh>
    <rPh sb="5" eb="6">
      <t>ナガ</t>
    </rPh>
    <rPh sb="6" eb="7">
      <t>ツクエ</t>
    </rPh>
    <rPh sb="11" eb="13">
      <t>ヨウト</t>
    </rPh>
    <rPh sb="14" eb="15">
      <t>オウ</t>
    </rPh>
    <rPh sb="18" eb="20">
      <t>ブタイ</t>
    </rPh>
    <rPh sb="20" eb="21">
      <t>ガワ</t>
    </rPh>
    <rPh sb="29" eb="30">
      <t>ガワ</t>
    </rPh>
    <rPh sb="36" eb="38">
      <t>シテイ</t>
    </rPh>
    <rPh sb="39" eb="41">
      <t>バショ</t>
    </rPh>
    <rPh sb="43" eb="45">
      <t>ジュンビ</t>
    </rPh>
    <phoneticPr fontId="3"/>
  </si>
  <si>
    <t>※無料貸出備品をご希望の場合は以下に品目と個数をご記入ください。</t>
    <rPh sb="3" eb="5">
      <t>カシダシ</t>
    </rPh>
    <rPh sb="18" eb="20">
      <t>ヒンモク</t>
    </rPh>
    <rPh sb="21" eb="23">
      <t>コスウ</t>
    </rPh>
    <phoneticPr fontId="3"/>
  </si>
  <si>
    <t>地下控室（約25㎡）</t>
    <rPh sb="0" eb="2">
      <t>チカ</t>
    </rPh>
    <rPh sb="2" eb="4">
      <t>ヒカエシツ</t>
    </rPh>
    <rPh sb="5" eb="6">
      <t>ヤク</t>
    </rPh>
    <phoneticPr fontId="5"/>
  </si>
  <si>
    <t>名目</t>
    <rPh sb="0" eb="2">
      <t>メイモクユウメイ</t>
    </rPh>
    <phoneticPr fontId="3"/>
  </si>
  <si>
    <t>ダイナミック型, グレー</t>
    <rPh sb="6" eb="7">
      <t>ガタ</t>
    </rPh>
    <phoneticPr fontId="3"/>
  </si>
  <si>
    <t>ダイナミック型, 黒色</t>
    <rPh sb="6" eb="7">
      <t>ガタ</t>
    </rPh>
    <rPh sb="9" eb="11">
      <t>クロイロ</t>
    </rPh>
    <phoneticPr fontId="3"/>
  </si>
  <si>
    <t>天吊りスクリーン（250インチ）</t>
    <rPh sb="0" eb="2">
      <t>テンツ</t>
    </rPh>
    <phoneticPr fontId="5"/>
  </si>
  <si>
    <t>外寸 縦5.6m×横4.7m, 16:10</t>
    <rPh sb="0" eb="2">
      <t>ガイスン</t>
    </rPh>
    <rPh sb="3" eb="4">
      <t>タテ</t>
    </rPh>
    <rPh sb="9" eb="10">
      <t>ヨコ</t>
    </rPh>
    <phoneticPr fontId="3"/>
  </si>
  <si>
    <t>ケーブル2m, Windows, Mac対応</t>
    <rPh sb="20" eb="22">
      <t>タイオウ</t>
    </rPh>
    <phoneticPr fontId="3"/>
  </si>
  <si>
    <t>Mini DisplayPort→HDMI変換アダプタ</t>
    <rPh sb="21" eb="23">
      <t>ヘンカン</t>
    </rPh>
    <phoneticPr fontId="5"/>
  </si>
  <si>
    <t>ケーブル30cm, 音声出力対応</t>
    <rPh sb="10" eb="12">
      <t>オンセイ</t>
    </rPh>
    <rPh sb="12" eb="14">
      <t>シュツリョク</t>
    </rPh>
    <rPh sb="14" eb="16">
      <t>タイオウ</t>
    </rPh>
    <phoneticPr fontId="3"/>
  </si>
  <si>
    <t>許容入力160W（連続）, 移動式</t>
    <rPh sb="0" eb="2">
      <t>キョヨウ</t>
    </rPh>
    <rPh sb="2" eb="4">
      <t>ニュウリョク</t>
    </rPh>
    <rPh sb="9" eb="11">
      <t>レンゾク</t>
    </rPh>
    <rPh sb="14" eb="16">
      <t>イドウ</t>
    </rPh>
    <rPh sb="16" eb="17">
      <t>シキ</t>
    </rPh>
    <phoneticPr fontId="3"/>
  </si>
  <si>
    <t>ワイヤレス補聴器</t>
    <rPh sb="5" eb="8">
      <t>ホチョウキ</t>
    </rPh>
    <phoneticPr fontId="3"/>
  </si>
  <si>
    <t>看板などの重しに使用, 長さ51cm</t>
    <rPh sb="0" eb="2">
      <t>カンバン</t>
    </rPh>
    <rPh sb="5" eb="6">
      <t>オモ</t>
    </rPh>
    <rPh sb="8" eb="10">
      <t>シヨウ</t>
    </rPh>
    <rPh sb="12" eb="13">
      <t>ナガ</t>
    </rPh>
    <phoneticPr fontId="3"/>
  </si>
  <si>
    <t>注水式プラスチックウエイト</t>
    <rPh sb="0" eb="2">
      <t>チュウスイ</t>
    </rPh>
    <rPh sb="2" eb="3">
      <t>シキ</t>
    </rPh>
    <phoneticPr fontId="3"/>
  </si>
  <si>
    <t>３口、白色, 3m, 5m, 10mの各1個</t>
    <rPh sb="1" eb="2">
      <t>クチ</t>
    </rPh>
    <rPh sb="3" eb="5">
      <t>シロイロ</t>
    </rPh>
    <rPh sb="19" eb="20">
      <t>カク</t>
    </rPh>
    <rPh sb="21" eb="22">
      <t>コ</t>
    </rPh>
    <phoneticPr fontId="3"/>
  </si>
  <si>
    <t>延長コード3m, 5m, 10m</t>
    <rPh sb="0" eb="2">
      <t>エンチョウ</t>
    </rPh>
    <phoneticPr fontId="5"/>
  </si>
  <si>
    <t>座面背面プラスティック</t>
    <rPh sb="0" eb="2">
      <t>ザメン</t>
    </rPh>
    <rPh sb="2" eb="4">
      <t>ハイメン</t>
    </rPh>
    <phoneticPr fontId="3"/>
  </si>
  <si>
    <t>座面背面ビニールレザー</t>
    <rPh sb="0" eb="2">
      <t>ザメン</t>
    </rPh>
    <rPh sb="2" eb="4">
      <t>ハイメン</t>
    </rPh>
    <phoneticPr fontId="3"/>
  </si>
  <si>
    <t>ライトグレー, 画鋲で展示物固定</t>
    <rPh sb="8" eb="10">
      <t>ガビョウ</t>
    </rPh>
    <rPh sb="11" eb="13">
      <t>テンジ</t>
    </rPh>
    <rPh sb="13" eb="14">
      <t>ブツ</t>
    </rPh>
    <rPh sb="14" eb="16">
      <t>コテイ</t>
    </rPh>
    <phoneticPr fontId="3"/>
  </si>
  <si>
    <t>メーカー</t>
    <phoneticPr fontId="3"/>
  </si>
  <si>
    <t>Panasonic</t>
    <phoneticPr fontId="3"/>
  </si>
  <si>
    <t>WM-561</t>
    <phoneticPr fontId="3"/>
  </si>
  <si>
    <t>有料備品</t>
    <rPh sb="0" eb="2">
      <t>ユウリョウ</t>
    </rPh>
    <rPh sb="2" eb="4">
      <t>ビヒン</t>
    </rPh>
    <phoneticPr fontId="3"/>
  </si>
  <si>
    <t>無線マイク4台同時使用可能、単三</t>
    <rPh sb="0" eb="2">
      <t>ムセン</t>
    </rPh>
    <rPh sb="6" eb="7">
      <t>ダイ</t>
    </rPh>
    <rPh sb="7" eb="9">
      <t>ドウジ</t>
    </rPh>
    <rPh sb="9" eb="11">
      <t>シヨウ</t>
    </rPh>
    <rPh sb="11" eb="13">
      <t>カノウ</t>
    </rPh>
    <rPh sb="14" eb="16">
      <t>タンサン</t>
    </rPh>
    <phoneticPr fontId="3"/>
  </si>
  <si>
    <t>Panasonic</t>
    <phoneticPr fontId="3"/>
  </si>
  <si>
    <t>WX-4100B</t>
    <phoneticPr fontId="3"/>
  </si>
  <si>
    <t>Panasonic</t>
    <phoneticPr fontId="3"/>
  </si>
  <si>
    <t>WX-4300B</t>
    <phoneticPr fontId="3"/>
  </si>
  <si>
    <t>WM-D170SW-K</t>
    <phoneticPr fontId="3"/>
  </si>
  <si>
    <t>マイクロホンスタンド（フロア型）</t>
    <phoneticPr fontId="5"/>
  </si>
  <si>
    <t>高さ950-1600㎜まで調節可能</t>
    <rPh sb="0" eb="1">
      <t>タカ</t>
    </rPh>
    <rPh sb="13" eb="15">
      <t>チョウセツ</t>
    </rPh>
    <rPh sb="15" eb="17">
      <t>カノウ</t>
    </rPh>
    <phoneticPr fontId="3"/>
  </si>
  <si>
    <t>WN-FS140</t>
    <phoneticPr fontId="3"/>
  </si>
  <si>
    <t>マイクスタンド(卓上型)</t>
    <phoneticPr fontId="5"/>
  </si>
  <si>
    <t>高さ250-450㎜まで調整可能</t>
    <rPh sb="0" eb="1">
      <t>タカ</t>
    </rPh>
    <rPh sb="12" eb="14">
      <t>チョウセイ</t>
    </rPh>
    <rPh sb="14" eb="16">
      <t>カノウ</t>
    </rPh>
    <phoneticPr fontId="3"/>
  </si>
  <si>
    <t>Panasonic</t>
    <phoneticPr fontId="3"/>
  </si>
  <si>
    <t>WN-DS120</t>
    <phoneticPr fontId="3"/>
  </si>
  <si>
    <t>12,000ルーメン、フルＨＤ</t>
    <phoneticPr fontId="3"/>
  </si>
  <si>
    <t>Panasonic</t>
    <phoneticPr fontId="3"/>
  </si>
  <si>
    <t>PT-DZ13K</t>
    <phoneticPr fontId="3"/>
  </si>
  <si>
    <t>インターカムヘッドセット</t>
    <phoneticPr fontId="5"/>
  </si>
  <si>
    <t>セット</t>
    <phoneticPr fontId="5"/>
  </si>
  <si>
    <t>Clear-Com</t>
    <phoneticPr fontId="3"/>
  </si>
  <si>
    <t>RS-702, CC-100</t>
    <phoneticPr fontId="3"/>
  </si>
  <si>
    <t>演台　(W1200xD450xH1000㎜）</t>
    <rPh sb="0" eb="2">
      <t>エンダイ</t>
    </rPh>
    <phoneticPr fontId="5"/>
  </si>
  <si>
    <t>茶色, 天板高さ900㎜</t>
    <rPh sb="0" eb="2">
      <t>チャイロ</t>
    </rPh>
    <rPh sb="4" eb="6">
      <t>テンバン</t>
    </rPh>
    <rPh sb="6" eb="7">
      <t>タカ</t>
    </rPh>
    <phoneticPr fontId="3"/>
  </si>
  <si>
    <t>ITOKI</t>
    <phoneticPr fontId="3"/>
  </si>
  <si>
    <t>LCG-301-49</t>
    <phoneticPr fontId="3"/>
  </si>
  <si>
    <t>花台　(W480xD450xH700㎜)</t>
    <rPh sb="0" eb="1">
      <t>ハナ</t>
    </rPh>
    <rPh sb="1" eb="2">
      <t>ダイ</t>
    </rPh>
    <phoneticPr fontId="5"/>
  </si>
  <si>
    <t>ITOKI</t>
    <phoneticPr fontId="3"/>
  </si>
  <si>
    <t>LCG-303-49</t>
    <phoneticPr fontId="3"/>
  </si>
  <si>
    <t>司会者台　(W500xD400xH1000㎜)</t>
    <rPh sb="0" eb="2">
      <t>シカイ</t>
    </rPh>
    <rPh sb="2" eb="3">
      <t>シャ</t>
    </rPh>
    <rPh sb="3" eb="4">
      <t>ダイ</t>
    </rPh>
    <phoneticPr fontId="5"/>
  </si>
  <si>
    <t>茶色, 天板高さ1000㎜</t>
    <rPh sb="0" eb="2">
      <t>チャイロ</t>
    </rPh>
    <rPh sb="4" eb="6">
      <t>テンバン</t>
    </rPh>
    <rPh sb="6" eb="7">
      <t>タカ</t>
    </rPh>
    <phoneticPr fontId="3"/>
  </si>
  <si>
    <t>LCG-305-49</t>
    <phoneticPr fontId="3"/>
  </si>
  <si>
    <t>長机　(W1800×D600×H700㎜)</t>
    <rPh sb="0" eb="1">
      <t>ナガ</t>
    </rPh>
    <rPh sb="1" eb="2">
      <t>ツクエ</t>
    </rPh>
    <phoneticPr fontId="13"/>
  </si>
  <si>
    <t>THVP-156LN-W9</t>
    <phoneticPr fontId="3"/>
  </si>
  <si>
    <t>長机　(W1500×D600×H700㎜)</t>
    <phoneticPr fontId="5"/>
  </si>
  <si>
    <t>THVP-186LN-W9</t>
    <phoneticPr fontId="3"/>
  </si>
  <si>
    <t>丸テーブル　(φ1200×H700㎜)</t>
    <phoneticPr fontId="5"/>
  </si>
  <si>
    <t>PHB-1212TR-10F</t>
    <phoneticPr fontId="3"/>
  </si>
  <si>
    <t>ITOKI</t>
    <phoneticPr fontId="3"/>
  </si>
  <si>
    <t>KLA-210GB</t>
    <phoneticPr fontId="3"/>
  </si>
  <si>
    <t>KBT-210GB</t>
    <phoneticPr fontId="3"/>
  </si>
  <si>
    <t>展示パネル小 (H1170×W870×D30㎜)</t>
    <phoneticPr fontId="5"/>
  </si>
  <si>
    <t>ITOKI</t>
    <phoneticPr fontId="3"/>
  </si>
  <si>
    <t>VDB-912-W6</t>
    <phoneticPr fontId="3"/>
  </si>
  <si>
    <t>展示パネル大 (H1720×W870×D30㎜)</t>
    <phoneticPr fontId="5"/>
  </si>
  <si>
    <t>VDB-918-W6</t>
    <phoneticPr fontId="3"/>
  </si>
  <si>
    <t>オス‐オス</t>
    <phoneticPr fontId="3"/>
  </si>
  <si>
    <t>無料備品</t>
    <rPh sb="0" eb="2">
      <t>ムリョウ</t>
    </rPh>
    <rPh sb="2" eb="4">
      <t>ビヒン</t>
    </rPh>
    <phoneticPr fontId="3"/>
  </si>
  <si>
    <t>オス‐オス</t>
    <phoneticPr fontId="3"/>
  </si>
  <si>
    <t>マイクケーブル(オス-メス5m)</t>
    <phoneticPr fontId="5"/>
  </si>
  <si>
    <t>カナレ</t>
    <phoneticPr fontId="3"/>
  </si>
  <si>
    <t>EC05</t>
    <phoneticPr fontId="3"/>
  </si>
  <si>
    <t>マイクケーブル(オス-メス10m)</t>
    <phoneticPr fontId="5"/>
  </si>
  <si>
    <t>カナレ</t>
    <phoneticPr fontId="3"/>
  </si>
  <si>
    <t>EC10</t>
    <phoneticPr fontId="3"/>
  </si>
  <si>
    <t>マイクケーブル(オス-オス5m)</t>
    <phoneticPr fontId="5"/>
  </si>
  <si>
    <t>EC05-X22</t>
    <phoneticPr fontId="3"/>
  </si>
  <si>
    <t>エレコム</t>
    <phoneticPr fontId="3"/>
  </si>
  <si>
    <t>CAC-CHDMI20BK</t>
    <phoneticPr fontId="3"/>
  </si>
  <si>
    <t>サンワ</t>
    <phoneticPr fontId="3"/>
  </si>
  <si>
    <t>AD-MDPHD03</t>
    <phoneticPr fontId="3"/>
  </si>
  <si>
    <t>ステレオミニプラグケーブル(1m)</t>
    <phoneticPr fontId="5"/>
  </si>
  <si>
    <t>オス-オス</t>
    <phoneticPr fontId="3"/>
  </si>
  <si>
    <t>エレコム</t>
    <phoneticPr fontId="3"/>
  </si>
  <si>
    <t>AV-351</t>
    <phoneticPr fontId="3"/>
  </si>
  <si>
    <t>レーザーポインター</t>
    <phoneticPr fontId="5"/>
  </si>
  <si>
    <t>コクヨ</t>
    <phoneticPr fontId="3"/>
  </si>
  <si>
    <t>ELP-R20</t>
    <phoneticPr fontId="3"/>
  </si>
  <si>
    <t>WS-AT75K</t>
    <phoneticPr fontId="3"/>
  </si>
  <si>
    <t>SOR-80</t>
    <phoneticPr fontId="3"/>
  </si>
  <si>
    <t>TERAMOTO</t>
    <phoneticPr fontId="5"/>
  </si>
  <si>
    <t>TERAMOTO</t>
    <phoneticPr fontId="5"/>
  </si>
  <si>
    <t>OT-661-001-3</t>
    <phoneticPr fontId="5"/>
  </si>
  <si>
    <t>ロープパーテーション(シルバー)</t>
    <phoneticPr fontId="5"/>
  </si>
  <si>
    <t>ロープ最長120㎝, ロープシルバー</t>
    <rPh sb="3" eb="5">
      <t>サイチョウ</t>
    </rPh>
    <phoneticPr fontId="3"/>
  </si>
  <si>
    <t>ITOKI</t>
    <phoneticPr fontId="3"/>
  </si>
  <si>
    <t>ベルト最長170㎝, ベルト黒色</t>
    <rPh sb="3" eb="5">
      <t>サイチョウ</t>
    </rPh>
    <rPh sb="14" eb="16">
      <t>クロイロ</t>
    </rPh>
    <phoneticPr fontId="3"/>
  </si>
  <si>
    <t>TERAMOTO</t>
    <phoneticPr fontId="5"/>
  </si>
  <si>
    <t>SU-660-510-7</t>
    <phoneticPr fontId="3"/>
  </si>
  <si>
    <t>ミツギロン</t>
    <phoneticPr fontId="3"/>
  </si>
  <si>
    <t>バリントン（SF-22）</t>
    <phoneticPr fontId="3"/>
  </si>
  <si>
    <t>2室を合わせて大部屋でも使用可能</t>
    <rPh sb="1" eb="2">
      <t>シツ</t>
    </rPh>
    <rPh sb="3" eb="4">
      <t>ア</t>
    </rPh>
    <rPh sb="7" eb="10">
      <t>オオベヤ</t>
    </rPh>
    <rPh sb="12" eb="14">
      <t>シヨウ</t>
    </rPh>
    <rPh sb="14" eb="16">
      <t>カノウ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</si>
</sst>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1" x14ac:knownFonts="1">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20"/>
      <name val="ＭＳ Ｐ明朝"/>
      <family val="1"/>
      <charset val="128"/>
    </font>
    <font>
      <sz val="6"/>
      <name val="ＭＳ Ｐゴシック"/>
      <family val="3"/>
      <charset val="128"/>
    </font>
    <font>
      <u/>
      <sz val="16"/>
      <name val="ＭＳ Ｐ明朝"/>
      <family val="1"/>
      <charset val="128"/>
    </font>
    <font>
      <sz val="12"/>
      <name val="ＭＳ Ｐ明朝"/>
      <family val="1"/>
      <charset val="128"/>
    </font>
    <font>
      <b/>
      <sz val="11"/>
      <color rgb="FFFF0000"/>
      <name val="ＭＳ Ｐ明朝"/>
      <family val="1"/>
      <charset val="128"/>
    </font>
    <font>
      <sz val="14"/>
      <name val="ＭＳ Ｐ明朝"/>
      <family val="1"/>
      <charset val="128"/>
    </font>
    <font>
      <sz val="10"/>
      <name val="ＭＳ Ｐ明朝"/>
      <family val="1"/>
      <charset val="128"/>
    </font>
    <font>
      <sz val="11"/>
      <color theme="1"/>
      <name val="游ゴシック"/>
      <family val="2"/>
      <charset val="128"/>
      <scheme val="minor"/>
    </font>
    <font>
      <sz val="10"/>
      <color theme="1"/>
      <name val="ＭＳ Ｐゴシック"/>
      <family val="3"/>
      <charset val="128"/>
    </font>
    <font>
      <sz val="6"/>
      <name val="メイリオ"/>
      <family val="3"/>
      <charset val="128"/>
    </font>
    <font>
      <sz val="9"/>
      <color theme="1"/>
      <name val="ＭＳ Ｐゴシック"/>
      <family val="3"/>
      <charset val="128"/>
    </font>
    <font>
      <b/>
      <sz val="12"/>
      <name val="ＭＳ Ｐ明朝"/>
      <family val="1"/>
      <charset val="128"/>
    </font>
    <font>
      <u/>
      <sz val="10"/>
      <name val="ＭＳ Ｐ明朝"/>
      <family val="1"/>
      <charset val="128"/>
    </font>
    <font>
      <sz val="10"/>
      <name val="ＭＳ Ｐゴシック"/>
      <family val="3"/>
      <charset val="128"/>
    </font>
    <font>
      <b/>
      <sz val="10"/>
      <color theme="1"/>
      <name val="ＭＳ Ｐゴシック"/>
      <family val="3"/>
      <charset val="128"/>
    </font>
    <font>
      <sz val="9"/>
      <name val="ＭＳ Ｐゴシック"/>
      <family val="3"/>
      <charset val="128"/>
    </font>
    <font>
      <b/>
      <sz val="18"/>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4" tint="0.79998168889431442"/>
        <bgColor indexed="64"/>
      </patternFill>
    </fill>
  </fills>
  <borders count="58">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dotted">
        <color indexed="64"/>
      </left>
      <right style="dotted">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xf numFmtId="0" fontId="11" fillId="0" borderId="0">
      <alignment vertical="center"/>
    </xf>
  </cellStyleXfs>
  <cellXfs count="130">
    <xf numFmtId="0" fontId="0" fillId="0" borderId="0" xfId="0">
      <alignment vertical="center"/>
    </xf>
    <xf numFmtId="0" fontId="2" fillId="0" borderId="0" xfId="1" applyFont="1"/>
    <xf numFmtId="0" fontId="6" fillId="0" borderId="0" xfId="1" applyFont="1" applyAlignment="1">
      <alignment vertical="center"/>
    </xf>
    <xf numFmtId="0" fontId="2" fillId="0" borderId="0" xfId="1" applyFont="1" applyBorder="1"/>
    <xf numFmtId="0" fontId="8" fillId="0" borderId="0" xfId="1" applyFont="1" applyAlignment="1">
      <alignment vertical="top"/>
    </xf>
    <xf numFmtId="0" fontId="2" fillId="0" borderId="0" xfId="1" applyFont="1" applyAlignment="1">
      <alignment horizontal="right"/>
    </xf>
    <xf numFmtId="0" fontId="2" fillId="3" borderId="4"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9" xfId="1" applyFont="1" applyFill="1" applyBorder="1" applyAlignment="1">
      <alignment horizontal="center" vertical="center"/>
    </xf>
    <xf numFmtId="0" fontId="10" fillId="0" borderId="10" xfId="1" applyFont="1" applyBorder="1" applyAlignment="1">
      <alignment horizontal="center" vertical="center"/>
    </xf>
    <xf numFmtId="0" fontId="2" fillId="0" borderId="11" xfId="1" applyFont="1" applyBorder="1" applyAlignment="1">
      <alignment horizontal="right" vertical="center"/>
    </xf>
    <xf numFmtId="0" fontId="2" fillId="0" borderId="13" xfId="1" applyFont="1" applyBorder="1" applyAlignment="1">
      <alignment horizontal="left" vertical="center"/>
    </xf>
    <xf numFmtId="177" fontId="2" fillId="0" borderId="14" xfId="1" applyNumberFormat="1" applyFont="1" applyBorder="1" applyAlignment="1">
      <alignment horizontal="right" vertical="center"/>
    </xf>
    <xf numFmtId="177" fontId="2" fillId="0" borderId="15" xfId="2" applyNumberFormat="1" applyFont="1" applyBorder="1" applyAlignment="1">
      <alignment vertical="center"/>
    </xf>
    <xf numFmtId="0" fontId="10" fillId="0" borderId="16" xfId="1" applyFont="1" applyBorder="1" applyAlignment="1">
      <alignment horizontal="center" vertical="center"/>
    </xf>
    <xf numFmtId="0" fontId="2" fillId="0" borderId="17" xfId="1" applyFont="1" applyBorder="1" applyAlignment="1">
      <alignment horizontal="right" vertical="center"/>
    </xf>
    <xf numFmtId="0" fontId="2" fillId="0" borderId="21" xfId="1" applyFont="1" applyBorder="1" applyAlignment="1">
      <alignment horizontal="center" vertical="center" wrapText="1"/>
    </xf>
    <xf numFmtId="0" fontId="2" fillId="0" borderId="22" xfId="1" applyFont="1" applyBorder="1" applyAlignment="1">
      <alignment vertical="center"/>
    </xf>
    <xf numFmtId="0" fontId="10" fillId="0" borderId="0" xfId="1" applyFont="1" applyBorder="1" applyAlignment="1">
      <alignment horizontal="center" vertical="center"/>
    </xf>
    <xf numFmtId="0" fontId="2" fillId="0" borderId="24" xfId="1" applyFont="1" applyBorder="1" applyAlignment="1">
      <alignment vertical="center"/>
    </xf>
    <xf numFmtId="0" fontId="2" fillId="0" borderId="25" xfId="1" applyFont="1" applyBorder="1" applyAlignment="1">
      <alignment vertical="center"/>
    </xf>
    <xf numFmtId="0" fontId="2" fillId="0" borderId="26" xfId="1" applyFont="1" applyBorder="1" applyAlignment="1">
      <alignment vertical="center"/>
    </xf>
    <xf numFmtId="0" fontId="2" fillId="0" borderId="2" xfId="1" applyFont="1" applyBorder="1" applyAlignment="1">
      <alignment vertical="center"/>
    </xf>
    <xf numFmtId="0" fontId="8" fillId="0" borderId="0" xfId="1" applyFont="1" applyBorder="1"/>
    <xf numFmtId="0" fontId="2" fillId="3" borderId="28" xfId="1" applyFont="1" applyFill="1" applyBorder="1" applyAlignment="1">
      <alignment horizontal="center" vertical="center"/>
    </xf>
    <xf numFmtId="0" fontId="2" fillId="3" borderId="24" xfId="1" applyFont="1" applyFill="1" applyBorder="1" applyAlignment="1">
      <alignment horizontal="center" vertical="center"/>
    </xf>
    <xf numFmtId="0" fontId="2" fillId="3" borderId="25" xfId="1" applyFont="1" applyFill="1" applyBorder="1" applyAlignment="1">
      <alignment horizontal="center" vertical="center"/>
    </xf>
    <xf numFmtId="0" fontId="2" fillId="3" borderId="29" xfId="1" applyFont="1" applyFill="1" applyBorder="1" applyAlignment="1">
      <alignment horizontal="center" vertical="center"/>
    </xf>
    <xf numFmtId="0" fontId="2" fillId="3" borderId="30" xfId="1" applyFont="1" applyFill="1" applyBorder="1" applyAlignment="1">
      <alignment horizontal="center" vertical="center"/>
    </xf>
    <xf numFmtId="0" fontId="10" fillId="4" borderId="10" xfId="1" applyFont="1" applyFill="1" applyBorder="1" applyAlignment="1">
      <alignment horizontal="center" vertical="center"/>
    </xf>
    <xf numFmtId="176" fontId="12" fillId="0" borderId="38" xfId="3" applyNumberFormat="1" applyFont="1" applyFill="1" applyBorder="1" applyAlignment="1">
      <alignment horizontal="center" vertical="center"/>
    </xf>
    <xf numFmtId="0" fontId="12" fillId="0" borderId="0" xfId="3" applyFont="1" applyBorder="1">
      <alignment vertical="center"/>
    </xf>
    <xf numFmtId="177" fontId="2" fillId="4" borderId="15" xfId="2" applyNumberFormat="1" applyFont="1" applyFill="1" applyBorder="1" applyAlignment="1">
      <alignment vertical="center"/>
    </xf>
    <xf numFmtId="0" fontId="2" fillId="2" borderId="10" xfId="1" applyFont="1" applyFill="1" applyBorder="1" applyAlignment="1">
      <alignment horizontal="center" vertical="center"/>
    </xf>
    <xf numFmtId="0" fontId="2" fillId="2" borderId="11" xfId="1" applyFont="1" applyFill="1" applyBorder="1" applyAlignment="1">
      <alignment horizontal="right" vertical="center"/>
    </xf>
    <xf numFmtId="0" fontId="2" fillId="2" borderId="13" xfId="1" applyFont="1" applyFill="1" applyBorder="1" applyAlignment="1">
      <alignment horizontal="left" vertical="center"/>
    </xf>
    <xf numFmtId="0" fontId="2" fillId="2" borderId="17" xfId="1" applyFont="1" applyFill="1" applyBorder="1" applyAlignment="1">
      <alignment horizontal="right" vertical="center"/>
    </xf>
    <xf numFmtId="0" fontId="4" fillId="0" borderId="0" xfId="1" applyFont="1" applyBorder="1" applyAlignment="1">
      <alignment horizontal="center" vertical="center"/>
    </xf>
    <xf numFmtId="177" fontId="2" fillId="0" borderId="9" xfId="2" applyNumberFormat="1" applyFont="1" applyBorder="1" applyAlignment="1">
      <alignment vertical="center"/>
    </xf>
    <xf numFmtId="0" fontId="10" fillId="0" borderId="13" xfId="1" applyFont="1" applyBorder="1" applyAlignment="1">
      <alignment horizontal="left" vertical="center"/>
    </xf>
    <xf numFmtId="0" fontId="2" fillId="0" borderId="23" xfId="1" applyFont="1" applyBorder="1" applyAlignment="1">
      <alignment vertical="center"/>
    </xf>
    <xf numFmtId="0" fontId="2" fillId="0" borderId="0" xfId="1" applyFont="1" applyBorder="1" applyAlignment="1">
      <alignment vertical="center"/>
    </xf>
    <xf numFmtId="0" fontId="2" fillId="0" borderId="27" xfId="1" applyFont="1" applyBorder="1" applyAlignment="1">
      <alignment vertical="center"/>
    </xf>
    <xf numFmtId="0" fontId="2" fillId="0" borderId="0" xfId="1" applyFont="1" applyBorder="1" applyAlignment="1">
      <alignment horizontal="center" vertical="center"/>
    </xf>
    <xf numFmtId="177" fontId="2" fillId="0" borderId="0" xfId="2" applyNumberFormat="1" applyFont="1" applyBorder="1" applyAlignment="1">
      <alignment vertical="center"/>
    </xf>
    <xf numFmtId="0" fontId="2" fillId="3" borderId="11" xfId="1" applyFont="1" applyFill="1" applyBorder="1" applyAlignment="1">
      <alignment horizontal="center" vertical="center"/>
    </xf>
    <xf numFmtId="0" fontId="12" fillId="0" borderId="0" xfId="3" applyFont="1" applyBorder="1" applyAlignment="1">
      <alignment horizontal="center" vertical="center"/>
    </xf>
    <xf numFmtId="0" fontId="14" fillId="0" borderId="0" xfId="3" applyFont="1" applyBorder="1" applyAlignment="1">
      <alignment horizontal="center" vertical="center"/>
    </xf>
    <xf numFmtId="0" fontId="18" fillId="0" borderId="37" xfId="3" applyFont="1" applyFill="1" applyBorder="1" applyAlignment="1">
      <alignment horizontal="center" vertical="center"/>
    </xf>
    <xf numFmtId="176" fontId="12" fillId="0" borderId="38" xfId="3" applyNumberFormat="1" applyFont="1" applyFill="1" applyBorder="1" applyAlignment="1">
      <alignment horizontal="left" vertical="center" wrapText="1"/>
    </xf>
    <xf numFmtId="176" fontId="12" fillId="0" borderId="38" xfId="3" applyNumberFormat="1" applyFont="1" applyFill="1" applyBorder="1" applyAlignment="1">
      <alignment horizontal="center" vertical="center" wrapText="1"/>
    </xf>
    <xf numFmtId="176" fontId="12" fillId="0" borderId="38" xfId="3" applyNumberFormat="1" applyFont="1" applyFill="1" applyBorder="1" applyAlignment="1">
      <alignment horizontal="left" vertical="center"/>
    </xf>
    <xf numFmtId="0" fontId="18" fillId="0" borderId="41" xfId="3" applyFont="1" applyFill="1" applyBorder="1" applyAlignment="1">
      <alignment horizontal="center" vertical="center"/>
    </xf>
    <xf numFmtId="176" fontId="12" fillId="0" borderId="42" xfId="3" applyNumberFormat="1" applyFont="1" applyFill="1" applyBorder="1" applyAlignment="1">
      <alignment horizontal="left" vertical="center"/>
    </xf>
    <xf numFmtId="176" fontId="12" fillId="0" borderId="42" xfId="3" applyNumberFormat="1" applyFont="1" applyFill="1" applyBorder="1" applyAlignment="1">
      <alignment horizontal="center" vertical="center"/>
    </xf>
    <xf numFmtId="0" fontId="18" fillId="0" borderId="44" xfId="3" applyFont="1" applyFill="1" applyBorder="1" applyAlignment="1">
      <alignment horizontal="center" vertical="center"/>
    </xf>
    <xf numFmtId="176" fontId="12" fillId="5" borderId="45" xfId="3" applyNumberFormat="1" applyFont="1" applyFill="1" applyBorder="1" applyAlignment="1">
      <alignment horizontal="left" vertical="center"/>
    </xf>
    <xf numFmtId="176" fontId="12" fillId="5" borderId="45" xfId="3" applyNumberFormat="1" applyFont="1" applyFill="1" applyBorder="1" applyAlignment="1">
      <alignment horizontal="center" vertical="center"/>
    </xf>
    <xf numFmtId="176" fontId="12" fillId="5" borderId="38" xfId="3" applyNumberFormat="1" applyFont="1" applyFill="1" applyBorder="1" applyAlignment="1">
      <alignment horizontal="left" vertical="center"/>
    </xf>
    <xf numFmtId="176" fontId="12" fillId="5" borderId="38" xfId="3" applyNumberFormat="1" applyFont="1" applyFill="1" applyBorder="1" applyAlignment="1">
      <alignment horizontal="center" vertical="center"/>
    </xf>
    <xf numFmtId="176" fontId="12" fillId="5" borderId="40" xfId="3" applyNumberFormat="1" applyFont="1" applyFill="1" applyBorder="1" applyAlignment="1">
      <alignment horizontal="left" vertical="center"/>
    </xf>
    <xf numFmtId="176" fontId="12" fillId="5" borderId="40" xfId="3" applyNumberFormat="1" applyFont="1" applyFill="1" applyBorder="1" applyAlignment="1">
      <alignment horizontal="center" vertical="center"/>
    </xf>
    <xf numFmtId="0" fontId="17" fillId="0" borderId="0" xfId="1" applyFont="1"/>
    <xf numFmtId="0" fontId="14" fillId="0" borderId="38" xfId="3" applyFont="1" applyFill="1" applyBorder="1" applyAlignment="1">
      <alignment horizontal="center" vertical="center"/>
    </xf>
    <xf numFmtId="0" fontId="14" fillId="0" borderId="39" xfId="3" applyFont="1" applyFill="1" applyBorder="1" applyAlignment="1">
      <alignment horizontal="center" vertical="center"/>
    </xf>
    <xf numFmtId="0" fontId="14" fillId="0" borderId="39" xfId="3" applyFont="1" applyBorder="1" applyAlignment="1">
      <alignment horizontal="center" vertical="center"/>
    </xf>
    <xf numFmtId="0" fontId="14" fillId="0" borderId="42" xfId="3" applyFont="1" applyFill="1" applyBorder="1" applyAlignment="1">
      <alignment horizontal="center" vertical="center"/>
    </xf>
    <xf numFmtId="0" fontId="14" fillId="0" borderId="43" xfId="3" applyFont="1" applyFill="1" applyBorder="1" applyAlignment="1">
      <alignment horizontal="center" vertical="center"/>
    </xf>
    <xf numFmtId="0" fontId="14" fillId="5" borderId="45" xfId="3" applyFont="1" applyFill="1" applyBorder="1" applyAlignment="1">
      <alignment horizontal="center" vertical="center"/>
    </xf>
    <xf numFmtId="0" fontId="14" fillId="5" borderId="38" xfId="3" applyFont="1" applyFill="1" applyBorder="1" applyAlignment="1">
      <alignment horizontal="center" vertical="center"/>
    </xf>
    <xf numFmtId="0" fontId="14" fillId="5" borderId="40" xfId="3" applyFont="1" applyFill="1" applyBorder="1" applyAlignment="1">
      <alignment horizontal="center" vertical="center"/>
    </xf>
    <xf numFmtId="0" fontId="12" fillId="0" borderId="38" xfId="3" applyFont="1" applyBorder="1">
      <alignment vertical="center"/>
    </xf>
    <xf numFmtId="3" fontId="12" fillId="0" borderId="38" xfId="3" applyNumberFormat="1" applyFont="1" applyBorder="1">
      <alignment vertical="center"/>
    </xf>
    <xf numFmtId="0" fontId="12" fillId="0" borderId="38" xfId="3" applyFont="1" applyFill="1" applyBorder="1">
      <alignment vertical="center"/>
    </xf>
    <xf numFmtId="0" fontId="12" fillId="0" borderId="42" xfId="3" applyFont="1" applyFill="1" applyBorder="1">
      <alignment vertical="center"/>
    </xf>
    <xf numFmtId="0" fontId="12" fillId="5" borderId="49" xfId="3" applyFont="1" applyFill="1" applyBorder="1">
      <alignment vertical="center"/>
    </xf>
    <xf numFmtId="0" fontId="12" fillId="5" borderId="38" xfId="3" applyFont="1" applyFill="1" applyBorder="1">
      <alignment vertical="center"/>
    </xf>
    <xf numFmtId="176" fontId="12" fillId="5" borderId="49" xfId="3" applyNumberFormat="1" applyFont="1" applyFill="1" applyBorder="1" applyAlignment="1">
      <alignment horizontal="center" vertical="center"/>
    </xf>
    <xf numFmtId="176" fontId="12" fillId="5" borderId="49" xfId="3" applyNumberFormat="1" applyFont="1" applyFill="1" applyBorder="1" applyAlignment="1">
      <alignment horizontal="left" vertical="center"/>
    </xf>
    <xf numFmtId="0" fontId="18" fillId="0" borderId="0" xfId="3" applyFont="1" applyFill="1" applyBorder="1" applyAlignment="1">
      <alignment horizontal="center" vertical="center"/>
    </xf>
    <xf numFmtId="0" fontId="12" fillId="0" borderId="0" xfId="3" applyFont="1" applyFill="1" applyBorder="1">
      <alignment vertical="center"/>
    </xf>
    <xf numFmtId="176" fontId="12" fillId="0" borderId="0" xfId="3" applyNumberFormat="1" applyFont="1" applyFill="1" applyBorder="1" applyAlignment="1">
      <alignment horizontal="center" vertical="center"/>
    </xf>
    <xf numFmtId="0" fontId="14" fillId="0" borderId="0" xfId="3" applyFont="1" applyFill="1" applyBorder="1" applyAlignment="1">
      <alignment horizontal="center" vertical="center"/>
    </xf>
    <xf numFmtId="0" fontId="12" fillId="0" borderId="0" xfId="3" applyFont="1" applyFill="1" applyBorder="1" applyAlignment="1">
      <alignment horizontal="center" vertical="center"/>
    </xf>
    <xf numFmtId="0" fontId="17" fillId="0" borderId="0" xfId="1" applyFont="1" applyFill="1" applyBorder="1"/>
    <xf numFmtId="0" fontId="20" fillId="0" borderId="0" xfId="3" applyFont="1" applyFill="1" applyBorder="1" applyAlignment="1">
      <alignment vertical="center" textRotation="255"/>
    </xf>
    <xf numFmtId="0" fontId="14" fillId="5" borderId="52" xfId="3" applyFont="1" applyFill="1" applyBorder="1" applyAlignment="1">
      <alignment horizontal="center" vertical="center"/>
    </xf>
    <xf numFmtId="0" fontId="14" fillId="5" borderId="53" xfId="3" applyFont="1" applyFill="1" applyBorder="1" applyAlignment="1">
      <alignment horizontal="center" vertical="center"/>
    </xf>
    <xf numFmtId="0" fontId="19" fillId="5" borderId="53" xfId="0" applyFont="1" applyFill="1" applyBorder="1" applyAlignment="1">
      <alignment horizontal="center" vertical="center"/>
    </xf>
    <xf numFmtId="0" fontId="14" fillId="5" borderId="54" xfId="3" applyFont="1" applyFill="1" applyBorder="1" applyAlignment="1">
      <alignment horizontal="center" vertical="center"/>
    </xf>
    <xf numFmtId="0" fontId="10" fillId="0" borderId="2" xfId="1" applyFont="1" applyBorder="1" applyAlignment="1">
      <alignment horizontal="left" vertical="center"/>
    </xf>
    <xf numFmtId="0" fontId="9" fillId="0" borderId="3" xfId="1" applyFont="1" applyBorder="1" applyAlignment="1">
      <alignment vertical="center"/>
    </xf>
    <xf numFmtId="0" fontId="15" fillId="3" borderId="34" xfId="1" applyFont="1" applyFill="1" applyBorder="1" applyAlignment="1">
      <alignment horizontal="left" vertical="center"/>
    </xf>
    <xf numFmtId="0" fontId="15" fillId="3" borderId="12" xfId="1" applyFont="1" applyFill="1" applyBorder="1" applyAlignment="1">
      <alignment horizontal="left" vertical="center"/>
    </xf>
    <xf numFmtId="0" fontId="15" fillId="3" borderId="13" xfId="1" applyFont="1" applyFill="1" applyBorder="1" applyAlignment="1">
      <alignment horizontal="left" vertical="center"/>
    </xf>
    <xf numFmtId="0" fontId="2" fillId="0" borderId="55" xfId="1" applyFont="1" applyBorder="1" applyAlignment="1">
      <alignment vertical="center" shrinkToFit="1"/>
    </xf>
    <xf numFmtId="0" fontId="2" fillId="0" borderId="56" xfId="1" applyFont="1" applyBorder="1" applyAlignment="1">
      <alignment vertical="center" shrinkToFit="1"/>
    </xf>
    <xf numFmtId="0" fontId="2" fillId="0" borderId="57" xfId="1" applyFont="1" applyBorder="1" applyAlignment="1">
      <alignment vertical="center" shrinkToFit="1"/>
    </xf>
    <xf numFmtId="0" fontId="2" fillId="0" borderId="20" xfId="1" applyFont="1" applyBorder="1" applyAlignment="1">
      <alignment horizontal="center" vertical="center"/>
    </xf>
    <xf numFmtId="0" fontId="2" fillId="0" borderId="8" xfId="1" applyFont="1" applyBorder="1" applyAlignment="1">
      <alignment horizontal="center" vertical="center"/>
    </xf>
    <xf numFmtId="0" fontId="2" fillId="0" borderId="34" xfId="1" applyFont="1" applyBorder="1" applyAlignment="1">
      <alignment vertical="center" shrinkToFit="1"/>
    </xf>
    <xf numFmtId="0" fontId="2" fillId="0" borderId="12" xfId="1" applyFont="1" applyBorder="1" applyAlignment="1">
      <alignment vertical="center" shrinkToFit="1"/>
    </xf>
    <xf numFmtId="0" fontId="2" fillId="0" borderId="13" xfId="1" applyFont="1" applyBorder="1" applyAlignment="1">
      <alignment vertical="center" shrinkToFit="1"/>
    </xf>
    <xf numFmtId="0" fontId="10" fillId="0" borderId="0" xfId="1" applyFont="1" applyBorder="1" applyAlignment="1">
      <alignment horizontal="left" vertical="center" wrapText="1"/>
    </xf>
    <xf numFmtId="0" fontId="4" fillId="0" borderId="1" xfId="1" applyFont="1" applyBorder="1" applyAlignment="1">
      <alignment horizontal="center" vertical="center"/>
    </xf>
    <xf numFmtId="0" fontId="15" fillId="3" borderId="31" xfId="1" applyFont="1" applyFill="1" applyBorder="1" applyAlignment="1">
      <alignment horizontal="left" vertical="center"/>
    </xf>
    <xf numFmtId="0" fontId="15" fillId="3" borderId="32" xfId="1" applyFont="1" applyFill="1" applyBorder="1" applyAlignment="1">
      <alignment horizontal="left" vertical="center"/>
    </xf>
    <xf numFmtId="0" fontId="15" fillId="3" borderId="33" xfId="1" applyFont="1" applyFill="1" applyBorder="1" applyAlignment="1">
      <alignment horizontal="left" vertical="center"/>
    </xf>
    <xf numFmtId="0" fontId="9" fillId="0" borderId="2" xfId="1" applyFont="1" applyBorder="1" applyAlignment="1">
      <alignment vertical="center"/>
    </xf>
    <xf numFmtId="0" fontId="7" fillId="0" borderId="0" xfId="1" applyFont="1" applyAlignment="1">
      <alignment horizontal="right" vertical="center"/>
    </xf>
    <xf numFmtId="0" fontId="2" fillId="0" borderId="0" xfId="1" applyFont="1" applyBorder="1" applyAlignment="1">
      <alignment horizontal="left"/>
    </xf>
    <xf numFmtId="0" fontId="2" fillId="3" borderId="5" xfId="1" applyFont="1" applyFill="1" applyBorder="1" applyAlignment="1">
      <alignment horizontal="center" vertical="center"/>
    </xf>
    <xf numFmtId="0" fontId="2" fillId="3" borderId="6" xfId="1" applyFont="1" applyFill="1" applyBorder="1" applyAlignment="1">
      <alignment horizontal="center" vertical="center"/>
    </xf>
    <xf numFmtId="0" fontId="2" fillId="3" borderId="7" xfId="1" applyFont="1" applyFill="1" applyBorder="1" applyAlignment="1">
      <alignment horizontal="center" vertical="center"/>
    </xf>
    <xf numFmtId="0" fontId="10" fillId="0" borderId="18" xfId="1" applyFont="1" applyBorder="1" applyAlignment="1">
      <alignment horizontal="left" vertical="center" wrapText="1"/>
    </xf>
    <xf numFmtId="0" fontId="10" fillId="0" borderId="19" xfId="1" applyFont="1" applyBorder="1" applyAlignment="1">
      <alignment horizontal="left" vertical="center" wrapText="1"/>
    </xf>
    <xf numFmtId="0" fontId="20" fillId="0" borderId="50" xfId="3" applyFont="1" applyBorder="1" applyAlignment="1">
      <alignment horizontal="center" vertical="center" textRotation="255"/>
    </xf>
    <xf numFmtId="0" fontId="20" fillId="0" borderId="28" xfId="3" applyFont="1" applyBorder="1" applyAlignment="1">
      <alignment horizontal="center" vertical="center" textRotation="255"/>
    </xf>
    <xf numFmtId="0" fontId="20" fillId="0" borderId="51" xfId="3" applyFont="1" applyBorder="1" applyAlignment="1">
      <alignment horizontal="center" vertical="center" textRotation="255"/>
    </xf>
    <xf numFmtId="0" fontId="20" fillId="0" borderId="0" xfId="3" applyFont="1" applyFill="1" applyBorder="1" applyAlignment="1">
      <alignment horizontal="center" vertical="center" textRotation="255"/>
    </xf>
    <xf numFmtId="0" fontId="20" fillId="0" borderId="19" xfId="3" applyFont="1" applyBorder="1" applyAlignment="1">
      <alignment horizontal="center" vertical="center" textRotation="255"/>
    </xf>
    <xf numFmtId="0" fontId="20" fillId="0" borderId="47" xfId="3" applyFont="1" applyBorder="1" applyAlignment="1">
      <alignment horizontal="center" vertical="center" textRotation="255"/>
    </xf>
    <xf numFmtId="0" fontId="20" fillId="0" borderId="48" xfId="3" applyFont="1" applyBorder="1" applyAlignment="1">
      <alignment horizontal="center" vertical="center" textRotation="255"/>
    </xf>
    <xf numFmtId="0" fontId="14" fillId="0" borderId="35" xfId="3" applyFont="1" applyBorder="1" applyAlignment="1">
      <alignment horizontal="center" vertical="center"/>
    </xf>
    <xf numFmtId="0" fontId="14" fillId="0" borderId="36" xfId="3" applyFont="1" applyBorder="1" applyAlignment="1">
      <alignment horizontal="center" vertical="center"/>
    </xf>
    <xf numFmtId="0" fontId="12" fillId="0" borderId="35"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35" xfId="3" applyFont="1" applyBorder="1" applyAlignment="1">
      <alignment horizontal="center" vertical="center"/>
    </xf>
    <xf numFmtId="0" fontId="12" fillId="0" borderId="36" xfId="3" applyFont="1" applyBorder="1" applyAlignment="1">
      <alignment horizontal="center" vertical="center"/>
    </xf>
    <xf numFmtId="0" fontId="12" fillId="0" borderId="46" xfId="3" applyFont="1" applyBorder="1" applyAlignment="1">
      <alignment horizontal="center" vertical="center"/>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41"/>
  <sheetViews>
    <sheetView tabSelected="1" view="pageBreakPreview" zoomScaleNormal="100" zoomScaleSheetLayoutView="100" workbookViewId="0">
      <selection activeCell="O5" sqref="O5"/>
    </sheetView>
  </sheetViews>
  <sheetFormatPr defaultColWidth="9" defaultRowHeight="13.2" x14ac:dyDescent="0.2"/>
  <cols>
    <col min="1" max="1" width="2.59765625" style="1" customWidth="1"/>
    <col min="2" max="2" width="4.59765625" style="1" customWidth="1"/>
    <col min="3" max="7" width="7.59765625" style="1" customWidth="1"/>
    <col min="8" max="8" width="6.19921875" style="1" customWidth="1"/>
    <col min="9" max="9" width="5.19921875" style="1" bestFit="1" customWidth="1"/>
    <col min="10" max="11" width="12.09765625" style="1" customWidth="1"/>
    <col min="12" max="12" width="2.59765625" style="1" customWidth="1"/>
    <col min="13" max="16384" width="9" style="1"/>
  </cols>
  <sheetData>
    <row r="1" spans="2:15" ht="34.5" customHeight="1" thickBot="1" x14ac:dyDescent="0.25">
      <c r="B1" s="104" t="s">
        <v>0</v>
      </c>
      <c r="C1" s="104"/>
      <c r="D1" s="104"/>
      <c r="E1" s="104"/>
      <c r="F1" s="104"/>
      <c r="G1" s="104"/>
      <c r="H1" s="104"/>
      <c r="I1" s="104"/>
      <c r="J1" s="104"/>
      <c r="K1" s="104"/>
      <c r="M1" s="3"/>
      <c r="N1" s="3"/>
      <c r="O1" s="3"/>
    </row>
    <row r="2" spans="2:15" ht="8.1" customHeight="1" x14ac:dyDescent="0.2">
      <c r="B2" s="37"/>
      <c r="C2" s="37"/>
      <c r="D2" s="37"/>
      <c r="E2" s="37"/>
      <c r="F2" s="37"/>
      <c r="G2" s="37"/>
      <c r="H2" s="37"/>
      <c r="I2" s="37"/>
      <c r="J2" s="37"/>
      <c r="K2" s="37"/>
      <c r="M2" s="3"/>
      <c r="N2" s="3"/>
      <c r="O2" s="3"/>
    </row>
    <row r="3" spans="2:15" ht="20.100000000000001" customHeight="1" x14ac:dyDescent="0.2">
      <c r="B3" s="2"/>
      <c r="C3" s="2"/>
      <c r="D3" s="2"/>
      <c r="E3" s="2"/>
      <c r="F3" s="2"/>
      <c r="G3" s="109" t="s">
        <v>58</v>
      </c>
      <c r="H3" s="109"/>
      <c r="I3" s="109"/>
      <c r="J3" s="109"/>
      <c r="K3" s="109"/>
      <c r="M3" s="23"/>
      <c r="N3" s="110"/>
      <c r="O3" s="110"/>
    </row>
    <row r="4" spans="2:15" ht="8.1" customHeight="1" x14ac:dyDescent="0.2">
      <c r="B4" s="2"/>
      <c r="C4" s="2"/>
      <c r="D4" s="2"/>
      <c r="E4" s="2"/>
      <c r="F4" s="2"/>
      <c r="G4" s="2"/>
      <c r="H4" s="2"/>
      <c r="M4" s="23"/>
      <c r="N4" s="110"/>
      <c r="O4" s="110"/>
    </row>
    <row r="5" spans="2:15" ht="20.100000000000001" customHeight="1" x14ac:dyDescent="0.2">
      <c r="B5" s="2"/>
      <c r="C5" s="2"/>
      <c r="D5" s="2"/>
      <c r="E5" s="2"/>
      <c r="F5" s="2"/>
      <c r="G5" s="108" t="s">
        <v>53</v>
      </c>
      <c r="H5" s="108"/>
      <c r="I5" s="108"/>
      <c r="J5" s="108"/>
      <c r="K5" s="108"/>
      <c r="M5" s="3"/>
      <c r="N5" s="3"/>
      <c r="O5" s="3"/>
    </row>
    <row r="6" spans="2:15" ht="20.100000000000001" customHeight="1" x14ac:dyDescent="0.2">
      <c r="B6" s="2"/>
      <c r="C6" s="2"/>
      <c r="D6" s="2"/>
      <c r="E6" s="2"/>
      <c r="F6" s="2"/>
      <c r="G6" s="91" t="s">
        <v>54</v>
      </c>
      <c r="H6" s="91"/>
      <c r="I6" s="91"/>
      <c r="J6" s="91"/>
      <c r="K6" s="91"/>
      <c r="M6" s="3"/>
      <c r="N6" s="3"/>
      <c r="O6" s="3"/>
    </row>
    <row r="7" spans="2:15" ht="20.100000000000001" customHeight="1" x14ac:dyDescent="0.2">
      <c r="B7" s="2"/>
      <c r="C7" s="2"/>
      <c r="D7" s="2"/>
      <c r="E7" s="2"/>
      <c r="F7" s="2"/>
      <c r="G7" s="91" t="s">
        <v>1</v>
      </c>
      <c r="H7" s="91"/>
      <c r="I7" s="91"/>
      <c r="J7" s="91"/>
      <c r="K7" s="91"/>
      <c r="M7" s="23"/>
      <c r="N7" s="3"/>
      <c r="O7" s="3"/>
    </row>
    <row r="8" spans="2:15" ht="20.100000000000001" customHeight="1" x14ac:dyDescent="0.2">
      <c r="B8" s="2"/>
      <c r="C8" s="2"/>
      <c r="D8" s="2"/>
      <c r="E8" s="2"/>
      <c r="F8" s="2"/>
      <c r="G8" s="91" t="s">
        <v>55</v>
      </c>
      <c r="H8" s="91"/>
      <c r="I8" s="91"/>
      <c r="J8" s="91"/>
      <c r="K8" s="91"/>
      <c r="M8" s="3"/>
      <c r="N8" s="3"/>
      <c r="O8" s="3"/>
    </row>
    <row r="9" spans="2:15" ht="20.100000000000001" customHeight="1" x14ac:dyDescent="0.2">
      <c r="G9" s="91" t="s">
        <v>56</v>
      </c>
      <c r="H9" s="91"/>
      <c r="I9" s="91"/>
      <c r="J9" s="91"/>
      <c r="K9" s="91"/>
    </row>
    <row r="10" spans="2:15" ht="20.100000000000001" customHeight="1" x14ac:dyDescent="0.2">
      <c r="G10" s="91" t="s">
        <v>57</v>
      </c>
      <c r="H10" s="91"/>
      <c r="I10" s="91"/>
      <c r="J10" s="91"/>
      <c r="K10" s="91"/>
    </row>
    <row r="11" spans="2:15" ht="20.100000000000001" customHeight="1" thickBot="1" x14ac:dyDescent="0.25">
      <c r="K11" s="5" t="s">
        <v>2</v>
      </c>
      <c r="N11" s="4" t="s">
        <v>3</v>
      </c>
    </row>
    <row r="12" spans="2:15" ht="20.100000000000001" customHeight="1" thickBot="1" x14ac:dyDescent="0.25">
      <c r="B12" s="6" t="s">
        <v>4</v>
      </c>
      <c r="C12" s="111" t="s">
        <v>5</v>
      </c>
      <c r="D12" s="112"/>
      <c r="E12" s="112"/>
      <c r="F12" s="112"/>
      <c r="G12" s="112"/>
      <c r="H12" s="111" t="s">
        <v>6</v>
      </c>
      <c r="I12" s="113"/>
      <c r="J12" s="7" t="s">
        <v>7</v>
      </c>
      <c r="K12" s="8" t="s">
        <v>8</v>
      </c>
      <c r="N12" s="6" t="s">
        <v>9</v>
      </c>
    </row>
    <row r="13" spans="2:15" ht="20.100000000000001" customHeight="1" x14ac:dyDescent="0.2">
      <c r="B13" s="24"/>
      <c r="C13" s="105" t="s">
        <v>12</v>
      </c>
      <c r="D13" s="106"/>
      <c r="E13" s="106"/>
      <c r="F13" s="106"/>
      <c r="G13" s="107"/>
      <c r="H13" s="25"/>
      <c r="I13" s="26"/>
      <c r="J13" s="27"/>
      <c r="K13" s="28"/>
      <c r="N13" s="24"/>
    </row>
    <row r="14" spans="2:15" ht="20.100000000000001" customHeight="1" x14ac:dyDescent="0.2">
      <c r="B14" s="9">
        <f>IF(COUNTA(N14),COUNTA(N$14:N14),"")</f>
        <v>1</v>
      </c>
      <c r="C14" s="100" t="str">
        <f>IF($N14="","",VLOOKUP($N14,備品リスト!$A$2:$D$50,2))</f>
        <v>卓上型マイク</v>
      </c>
      <c r="D14" s="101"/>
      <c r="E14" s="101"/>
      <c r="F14" s="101"/>
      <c r="G14" s="102"/>
      <c r="H14" s="10"/>
      <c r="I14" s="11" t="str">
        <f>IF($N14="","",VLOOKUP($N14,備品リスト!$A$2:$D$50,3))</f>
        <v>本</v>
      </c>
      <c r="J14" s="12">
        <f>IF($N14="","",VLOOKUP($N14,備品リスト!$A$2:$D$50,4))</f>
        <v>660</v>
      </c>
      <c r="K14" s="13">
        <f>J14*H14</f>
        <v>0</v>
      </c>
      <c r="N14" s="14">
        <v>1</v>
      </c>
    </row>
    <row r="15" spans="2:15" ht="20.100000000000001" customHeight="1" x14ac:dyDescent="0.2">
      <c r="B15" s="9">
        <f>IF(COUNTA(N15),COUNTA(N$14:N15),"")</f>
        <v>2</v>
      </c>
      <c r="C15" s="100" t="str">
        <f>IF($N15="","",VLOOKUP($N15,備品リスト!$A$2:$D$50,2))</f>
        <v>800㎒帯ハンド型ワイヤレスマイク</v>
      </c>
      <c r="D15" s="101"/>
      <c r="E15" s="101"/>
      <c r="F15" s="101"/>
      <c r="G15" s="102"/>
      <c r="H15" s="10"/>
      <c r="I15" s="11" t="str">
        <f>IF($N15="","",VLOOKUP($N15,備品リスト!$A$2:$D$50,3))</f>
        <v>本</v>
      </c>
      <c r="J15" s="12">
        <f>IF($N15="","",VLOOKUP($N15,備品リスト!$A$2:$D$50,4))</f>
        <v>1960</v>
      </c>
      <c r="K15" s="13">
        <f t="shared" ref="K15:K19" si="0">J15*H15</f>
        <v>0</v>
      </c>
      <c r="N15" s="14">
        <v>2</v>
      </c>
    </row>
    <row r="16" spans="2:15" ht="20.100000000000001" customHeight="1" x14ac:dyDescent="0.2">
      <c r="B16" s="9">
        <f>IF(COUNTA(N16),COUNTA(N$14:N16),"")</f>
        <v>3</v>
      </c>
      <c r="C16" s="100" t="str">
        <f>IF($N16="","",VLOOKUP($N16,備品リスト!$A$2:$D$50,2))</f>
        <v>800㎒帯タイピン型ワイヤレスマイク</v>
      </c>
      <c r="D16" s="101"/>
      <c r="E16" s="101"/>
      <c r="F16" s="101"/>
      <c r="G16" s="102"/>
      <c r="H16" s="10"/>
      <c r="I16" s="11" t="str">
        <f>IF($N16="","",VLOOKUP($N16,備品リスト!$A$2:$D$50,3))</f>
        <v>個</v>
      </c>
      <c r="J16" s="12">
        <f>IF($N16="","",VLOOKUP($N16,備品リスト!$A$2:$D$50,4))</f>
        <v>1960</v>
      </c>
      <c r="K16" s="13">
        <f t="shared" si="0"/>
        <v>0</v>
      </c>
      <c r="N16" s="14">
        <v>3</v>
      </c>
    </row>
    <row r="17" spans="2:14" ht="20.100000000000001" customHeight="1" x14ac:dyDescent="0.2">
      <c r="B17" s="9">
        <f>IF(COUNTA(N17),COUNTA(N$14:N17),"")</f>
        <v>4</v>
      </c>
      <c r="C17" s="100" t="str">
        <f>IF($N17="","",VLOOKUP($N17,備品リスト!$A$2:$D$50,2))</f>
        <v>有線マイクロホン</v>
      </c>
      <c r="D17" s="101"/>
      <c r="E17" s="101"/>
      <c r="F17" s="101"/>
      <c r="G17" s="102"/>
      <c r="H17" s="10"/>
      <c r="I17" s="11" t="str">
        <f>IF($N17="","",VLOOKUP($N17,備品リスト!$A$2:$D$50,3))</f>
        <v>本</v>
      </c>
      <c r="J17" s="12">
        <f>IF($N17="","",VLOOKUP($N17,備品リスト!$A$2:$D$50,4))</f>
        <v>970</v>
      </c>
      <c r="K17" s="13">
        <f t="shared" si="0"/>
        <v>0</v>
      </c>
      <c r="N17" s="14">
        <v>4</v>
      </c>
    </row>
    <row r="18" spans="2:14" ht="20.100000000000001" customHeight="1" x14ac:dyDescent="0.2">
      <c r="B18" s="9">
        <f>IF(COUNTA(N18),COUNTA(N$14:N18),"")</f>
        <v>5</v>
      </c>
      <c r="C18" s="100" t="str">
        <f>IF($N18="","",VLOOKUP($N18,備品リスト!$A$2:$D$50,2))</f>
        <v>マイクロホンスタンド（フロア型）</v>
      </c>
      <c r="D18" s="101"/>
      <c r="E18" s="101"/>
      <c r="F18" s="101"/>
      <c r="G18" s="102"/>
      <c r="H18" s="10"/>
      <c r="I18" s="11" t="str">
        <f>IF($N18="","",VLOOKUP($N18,備品リスト!$A$2:$D$50,3))</f>
        <v>本</v>
      </c>
      <c r="J18" s="12">
        <f>IF($N18="","",VLOOKUP($N18,備品リスト!$A$2:$D$50,4))</f>
        <v>310</v>
      </c>
      <c r="K18" s="13">
        <f t="shared" si="0"/>
        <v>0</v>
      </c>
      <c r="N18" s="14">
        <v>5</v>
      </c>
    </row>
    <row r="19" spans="2:14" ht="20.100000000000001" customHeight="1" x14ac:dyDescent="0.2">
      <c r="B19" s="9">
        <f>IF(COUNTA(N19),COUNTA(N$14:N19),"")</f>
        <v>6</v>
      </c>
      <c r="C19" s="100" t="str">
        <f>IF($N19="","",VLOOKUP($N19,備品リスト!$A$2:$D$50,2))</f>
        <v>マイクスタンド(卓上型)</v>
      </c>
      <c r="D19" s="101"/>
      <c r="E19" s="101"/>
      <c r="F19" s="101"/>
      <c r="G19" s="102"/>
      <c r="H19" s="10"/>
      <c r="I19" s="11" t="str">
        <f>IF($N19="","",VLOOKUP($N19,備品リスト!$A$2:$D$50,3))</f>
        <v>個</v>
      </c>
      <c r="J19" s="12">
        <f>IF($N19="","",VLOOKUP($N19,備品リスト!$A$2:$D$50,4))</f>
        <v>170</v>
      </c>
      <c r="K19" s="13">
        <f t="shared" si="0"/>
        <v>0</v>
      </c>
      <c r="N19" s="14">
        <v>6</v>
      </c>
    </row>
    <row r="20" spans="2:14" ht="20.100000000000001" customHeight="1" x14ac:dyDescent="0.2">
      <c r="B20" s="29" t="str">
        <f>IF(COUNTA(N20),COUNTA(N$14:N20),"")</f>
        <v/>
      </c>
      <c r="C20" s="92" t="s">
        <v>13</v>
      </c>
      <c r="D20" s="93"/>
      <c r="E20" s="93"/>
      <c r="F20" s="93"/>
      <c r="G20" s="94"/>
      <c r="H20" s="25"/>
      <c r="I20" s="26"/>
      <c r="J20" s="27"/>
      <c r="K20" s="32"/>
      <c r="N20" s="24"/>
    </row>
    <row r="21" spans="2:14" ht="20.100000000000001" customHeight="1" x14ac:dyDescent="0.2">
      <c r="B21" s="33">
        <f>IF(COUNTA(N21),COUNTA(N$14:N21),"")</f>
        <v>7</v>
      </c>
      <c r="C21" s="100" t="str">
        <f>IF($N21="","",VLOOKUP($N21,備品リスト!$A$2:$D$50,2))</f>
        <v>液晶プロジェクター(天井吊り)</v>
      </c>
      <c r="D21" s="101"/>
      <c r="E21" s="101"/>
      <c r="F21" s="101"/>
      <c r="G21" s="102"/>
      <c r="H21" s="34"/>
      <c r="I21" s="35" t="str">
        <f>IF($N21="","",VLOOKUP($N21,備品リスト!$A$2:$D$50,3))</f>
        <v>台</v>
      </c>
      <c r="J21" s="12">
        <f>IF($N21="","",VLOOKUP($N21,備品リスト!$A$2:$D$50,4))</f>
        <v>2770</v>
      </c>
      <c r="K21" s="13">
        <f>J21*H21</f>
        <v>0</v>
      </c>
      <c r="N21" s="14">
        <v>7</v>
      </c>
    </row>
    <row r="22" spans="2:14" ht="20.100000000000001" customHeight="1" x14ac:dyDescent="0.2">
      <c r="B22" s="33">
        <f>IF(COUNTA(N22),COUNTA(N$14:N22),"")</f>
        <v>8</v>
      </c>
      <c r="C22" s="100" t="str">
        <f>IF($N22="","",VLOOKUP($N22,備品リスト!$A$2:$D$50,2))</f>
        <v>天吊りスクリーン（250インチ）</v>
      </c>
      <c r="D22" s="101"/>
      <c r="E22" s="101"/>
      <c r="F22" s="101"/>
      <c r="G22" s="102"/>
      <c r="H22" s="36"/>
      <c r="I22" s="35" t="str">
        <f>IF($N22="","",VLOOKUP($N22,備品リスト!$A$2:$D$50,3))</f>
        <v>台</v>
      </c>
      <c r="J22" s="12">
        <f>IF($N22="","",VLOOKUP($N22,備品リスト!$A$2:$D$50,4))</f>
        <v>1510</v>
      </c>
      <c r="K22" s="13">
        <f>J22*H22</f>
        <v>0</v>
      </c>
      <c r="N22" s="14">
        <v>8</v>
      </c>
    </row>
    <row r="23" spans="2:14" ht="20.100000000000001" customHeight="1" x14ac:dyDescent="0.2">
      <c r="B23" s="29" t="str">
        <f>IF(COUNTA(N23),COUNTA(N$14:N23),"")</f>
        <v/>
      </c>
      <c r="C23" s="92" t="s">
        <v>14</v>
      </c>
      <c r="D23" s="93"/>
      <c r="E23" s="93"/>
      <c r="F23" s="93"/>
      <c r="G23" s="94"/>
      <c r="H23" s="45"/>
      <c r="I23" s="26"/>
      <c r="J23" s="27"/>
      <c r="K23" s="32"/>
      <c r="N23" s="24"/>
    </row>
    <row r="24" spans="2:14" ht="20.100000000000001" customHeight="1" x14ac:dyDescent="0.2">
      <c r="B24" s="9">
        <f>IF(COUNTA(N24),COUNTA(N$14:N24),"")</f>
        <v>9</v>
      </c>
      <c r="C24" s="100" t="str">
        <f>IF($N24="","",VLOOKUP($N24,備品リスト!$A$2:$D$50,2))</f>
        <v>インターカムヘッドセット</v>
      </c>
      <c r="D24" s="101"/>
      <c r="E24" s="101"/>
      <c r="F24" s="101"/>
      <c r="G24" s="102"/>
      <c r="H24" s="15"/>
      <c r="I24" s="39" t="str">
        <f>IF($N24="","",VLOOKUP($N24,備品リスト!$A$2:$D$50,3))</f>
        <v>セット</v>
      </c>
      <c r="J24" s="12">
        <f>IF($N24="","",VLOOKUP($N24,備品リスト!$A$2:$D$50,4))</f>
        <v>730</v>
      </c>
      <c r="K24" s="13">
        <f>J24*H24</f>
        <v>0</v>
      </c>
      <c r="N24" s="14">
        <v>9</v>
      </c>
    </row>
    <row r="25" spans="2:14" ht="20.100000000000001" customHeight="1" x14ac:dyDescent="0.2">
      <c r="B25" s="9">
        <f>IF(COUNTA(N25),COUNTA(N$14:N25),"")</f>
        <v>10</v>
      </c>
      <c r="C25" s="100" t="str">
        <f>IF($N25="","",VLOOKUP($N25,備品リスト!$A$2:$D$50,2))</f>
        <v>演台　(W1200xD450xH1000㎜）</v>
      </c>
      <c r="D25" s="101"/>
      <c r="E25" s="101"/>
      <c r="F25" s="101"/>
      <c r="G25" s="102"/>
      <c r="H25" s="10"/>
      <c r="I25" s="11" t="str">
        <f>IF($N25="","",VLOOKUP($N25,備品リスト!$A$2:$D$50,3))</f>
        <v>台</v>
      </c>
      <c r="J25" s="12">
        <f>IF($N25="","",VLOOKUP($N25,備品リスト!$A$2:$D$50,4))</f>
        <v>680</v>
      </c>
      <c r="K25" s="13">
        <f t="shared" ref="K25:K27" si="1">J25*H25</f>
        <v>0</v>
      </c>
      <c r="N25" s="14">
        <v>10</v>
      </c>
    </row>
    <row r="26" spans="2:14" ht="20.100000000000001" customHeight="1" x14ac:dyDescent="0.2">
      <c r="B26" s="9">
        <f>IF(COUNTA(N26),COUNTA(N$14:N26),"")</f>
        <v>11</v>
      </c>
      <c r="C26" s="100" t="str">
        <f>IF($N26="","",VLOOKUP($N26,備品リスト!$A$2:$D$50,2))</f>
        <v>花台　(W480xD450xH700㎜)</v>
      </c>
      <c r="D26" s="101"/>
      <c r="E26" s="101"/>
      <c r="F26" s="101"/>
      <c r="G26" s="102"/>
      <c r="H26" s="10"/>
      <c r="I26" s="11" t="str">
        <f>IF($N26="","",VLOOKUP($N26,備品リスト!$A$2:$D$50,3))</f>
        <v>台</v>
      </c>
      <c r="J26" s="12">
        <f>IF($N26="","",VLOOKUP($N26,備品リスト!$A$2:$D$50,4))</f>
        <v>220</v>
      </c>
      <c r="K26" s="13">
        <f t="shared" si="1"/>
        <v>0</v>
      </c>
      <c r="N26" s="14">
        <v>11</v>
      </c>
    </row>
    <row r="27" spans="2:14" ht="20.100000000000001" customHeight="1" x14ac:dyDescent="0.2">
      <c r="B27" s="9">
        <f>IF(COUNTA(N27),COUNTA(N$14:N27),"")</f>
        <v>12</v>
      </c>
      <c r="C27" s="100" t="str">
        <f>IF($N27="","",VLOOKUP($N27,備品リスト!$A$2:$D$50,2))</f>
        <v>司会者台　(W500xD400xH1000㎜)</v>
      </c>
      <c r="D27" s="101"/>
      <c r="E27" s="101"/>
      <c r="F27" s="101"/>
      <c r="G27" s="102"/>
      <c r="H27" s="10"/>
      <c r="I27" s="11" t="str">
        <f>IF($N27="","",VLOOKUP($N27,備品リスト!$A$2:$D$50,3))</f>
        <v>台</v>
      </c>
      <c r="J27" s="12">
        <f>IF($N27="","",VLOOKUP($N27,備品リスト!$A$2:$D$50,4))</f>
        <v>320</v>
      </c>
      <c r="K27" s="13">
        <f t="shared" si="1"/>
        <v>0</v>
      </c>
      <c r="N27" s="14">
        <v>12</v>
      </c>
    </row>
    <row r="28" spans="2:14" ht="20.100000000000001" customHeight="1" x14ac:dyDescent="0.2">
      <c r="B28" s="29" t="str">
        <f>IF(COUNTA(N28),COUNTA(N$14:N28),"")</f>
        <v/>
      </c>
      <c r="C28" s="92" t="s">
        <v>15</v>
      </c>
      <c r="D28" s="93"/>
      <c r="E28" s="93"/>
      <c r="F28" s="93"/>
      <c r="G28" s="94"/>
      <c r="H28" s="25"/>
      <c r="I28" s="26"/>
      <c r="J28" s="27"/>
      <c r="K28" s="32"/>
      <c r="N28" s="24"/>
    </row>
    <row r="29" spans="2:14" ht="20.100000000000001" customHeight="1" x14ac:dyDescent="0.2">
      <c r="B29" s="9">
        <f>IF(COUNTA(N29),COUNTA(N$14:N29),"")</f>
        <v>13</v>
      </c>
      <c r="C29" s="100" t="str">
        <f>IF($N29="","",VLOOKUP($N29,備品リスト!$A$2:$D$50,2))</f>
        <v>長机　(W1800×D600×H700㎜)</v>
      </c>
      <c r="D29" s="101"/>
      <c r="E29" s="101"/>
      <c r="F29" s="101"/>
      <c r="G29" s="102"/>
      <c r="H29" s="10"/>
      <c r="I29" s="11" t="str">
        <f>IF($N29="","",VLOOKUP($N29,備品リスト!$A$2:$D$50,3))</f>
        <v>台</v>
      </c>
      <c r="J29" s="12">
        <f>IF($N29="","",VLOOKUP($N29,備品リスト!$A$2:$D$50,4))</f>
        <v>210</v>
      </c>
      <c r="K29" s="13">
        <f>J29*H29</f>
        <v>0</v>
      </c>
      <c r="N29" s="14">
        <v>13</v>
      </c>
    </row>
    <row r="30" spans="2:14" ht="20.100000000000001" customHeight="1" x14ac:dyDescent="0.2">
      <c r="B30" s="9">
        <f>IF(COUNTA(N30),COUNTA(N$14:N30),"")</f>
        <v>14</v>
      </c>
      <c r="C30" s="100" t="str">
        <f>IF($N30="","",VLOOKUP($N30,備品リスト!$A$2:$D$50,2))</f>
        <v>長机　(W1500×D600×H700㎜)</v>
      </c>
      <c r="D30" s="101"/>
      <c r="E30" s="101"/>
      <c r="F30" s="101"/>
      <c r="G30" s="102"/>
      <c r="H30" s="10"/>
      <c r="I30" s="11" t="str">
        <f>IF($N30="","",VLOOKUP($N30,備品リスト!$A$2:$D$50,3))</f>
        <v>台</v>
      </c>
      <c r="J30" s="12">
        <f>IF($N30="","",VLOOKUP($N30,備品リスト!$A$2:$D$50,4))</f>
        <v>210</v>
      </c>
      <c r="K30" s="13">
        <f t="shared" ref="K30:K35" si="2">J30*H30</f>
        <v>0</v>
      </c>
      <c r="N30" s="14">
        <v>14</v>
      </c>
    </row>
    <row r="31" spans="2:14" ht="20.100000000000001" customHeight="1" x14ac:dyDescent="0.2">
      <c r="B31" s="9">
        <f>IF(COUNTA(N31),COUNTA(N$14:N31),"")</f>
        <v>15</v>
      </c>
      <c r="C31" s="100" t="str">
        <f>IF($N31="","",VLOOKUP($N31,備品リスト!$A$2:$D$50,2))</f>
        <v>丸テーブル　(φ1200×H700㎜)</v>
      </c>
      <c r="D31" s="101"/>
      <c r="E31" s="101"/>
      <c r="F31" s="101"/>
      <c r="G31" s="102"/>
      <c r="H31" s="10"/>
      <c r="I31" s="11" t="str">
        <f>IF($N31="","",VLOOKUP($N31,備品リスト!$A$2:$D$50,3))</f>
        <v>卓</v>
      </c>
      <c r="J31" s="12">
        <f>IF($N31="","",VLOOKUP($N31,備品リスト!$A$2:$D$50,4))</f>
        <v>650</v>
      </c>
      <c r="K31" s="13">
        <f t="shared" si="2"/>
        <v>0</v>
      </c>
      <c r="N31" s="14">
        <v>15</v>
      </c>
    </row>
    <row r="32" spans="2:14" ht="20.100000000000001" customHeight="1" x14ac:dyDescent="0.2">
      <c r="B32" s="9">
        <f>IF(COUNTA(N32),COUNTA(N$14:N32),"")</f>
        <v>16</v>
      </c>
      <c r="C32" s="100" t="str">
        <f>IF($N32="","",VLOOKUP($N32,備品リスト!$A$2:$D$50,2))</f>
        <v>スタッキングチェア（黒）</v>
      </c>
      <c r="D32" s="101"/>
      <c r="E32" s="101"/>
      <c r="F32" s="101"/>
      <c r="G32" s="102"/>
      <c r="H32" s="10"/>
      <c r="I32" s="11" t="str">
        <f>IF($N32="","",VLOOKUP($N32,備品リスト!$A$2:$D$50,3))</f>
        <v>脚</v>
      </c>
      <c r="J32" s="12">
        <f>IF($N32="","",VLOOKUP($N32,備品リスト!$A$2:$D$50,4))</f>
        <v>100</v>
      </c>
      <c r="K32" s="13">
        <f t="shared" si="2"/>
        <v>0</v>
      </c>
      <c r="N32" s="14">
        <v>16</v>
      </c>
    </row>
    <row r="33" spans="2:14" ht="20.100000000000001" customHeight="1" x14ac:dyDescent="0.2">
      <c r="B33" s="9">
        <f>IF(COUNTA(N33),COUNTA(N$14:N33),"")</f>
        <v>17</v>
      </c>
      <c r="C33" s="100" t="str">
        <f>IF($N33="","",VLOOKUP($N33,備品リスト!$A$2:$D$50,2))</f>
        <v>イス（白）</v>
      </c>
      <c r="D33" s="101"/>
      <c r="E33" s="101"/>
      <c r="F33" s="101"/>
      <c r="G33" s="102"/>
      <c r="H33" s="10"/>
      <c r="I33" s="11" t="str">
        <f>IF($N33="","",VLOOKUP($N33,備品リスト!$A$2:$D$50,3))</f>
        <v>脚</v>
      </c>
      <c r="J33" s="12">
        <f>IF($N33="","",VLOOKUP($N33,備品リスト!$A$2:$D$50,4))</f>
        <v>110</v>
      </c>
      <c r="K33" s="13">
        <f t="shared" si="2"/>
        <v>0</v>
      </c>
      <c r="N33" s="14">
        <v>17</v>
      </c>
    </row>
    <row r="34" spans="2:14" ht="20.100000000000001" customHeight="1" x14ac:dyDescent="0.2">
      <c r="B34" s="9">
        <f>IF(COUNTA(N34),COUNTA(N$14:N34),"")</f>
        <v>18</v>
      </c>
      <c r="C34" s="100" t="str">
        <f>IF($N34="","",VLOOKUP($N34,備品リスト!$A$2:$D$50,2))</f>
        <v>展示パネル小 (H1170×W870×D30㎜)</v>
      </c>
      <c r="D34" s="101"/>
      <c r="E34" s="101"/>
      <c r="F34" s="101"/>
      <c r="G34" s="102"/>
      <c r="H34" s="10"/>
      <c r="I34" s="11" t="str">
        <f>IF($N34="","",VLOOKUP($N34,備品リスト!$A$2:$D$50,3))</f>
        <v>枚</v>
      </c>
      <c r="J34" s="12">
        <f>IF($N34="","",VLOOKUP($N34,備品リスト!$A$2:$D$50,4))</f>
        <v>170</v>
      </c>
      <c r="K34" s="13">
        <f t="shared" si="2"/>
        <v>0</v>
      </c>
      <c r="N34" s="14">
        <v>18</v>
      </c>
    </row>
    <row r="35" spans="2:14" ht="20.100000000000001" customHeight="1" thickBot="1" x14ac:dyDescent="0.25">
      <c r="B35" s="14">
        <f>IF(COUNTA(N35),COUNTA(N$14:N35),"")</f>
        <v>19</v>
      </c>
      <c r="C35" s="95" t="str">
        <f>IF($N35="","",VLOOKUP($N35,備品リスト!$A$2:$D$50,2))</f>
        <v>展示パネル大 (H1720×W870×D30㎜)</v>
      </c>
      <c r="D35" s="96"/>
      <c r="E35" s="96"/>
      <c r="F35" s="96"/>
      <c r="G35" s="97"/>
      <c r="H35" s="10"/>
      <c r="I35" s="11" t="str">
        <f>IF($N35="","",VLOOKUP($N35,備品リスト!$A$2:$D$50,3))</f>
        <v>枚</v>
      </c>
      <c r="J35" s="12">
        <f>IF($N35="","",VLOOKUP($N35,備品リスト!$A$2:$D$50,4))</f>
        <v>170</v>
      </c>
      <c r="K35" s="13">
        <f t="shared" si="2"/>
        <v>0</v>
      </c>
      <c r="N35" s="14">
        <v>19</v>
      </c>
    </row>
    <row r="36" spans="2:14" ht="20.100000000000001" customHeight="1" thickBot="1" x14ac:dyDescent="0.25">
      <c r="B36" s="114"/>
      <c r="C36" s="114"/>
      <c r="D36" s="114"/>
      <c r="E36" s="114"/>
      <c r="F36" s="114"/>
      <c r="G36" s="114"/>
      <c r="H36" s="115"/>
      <c r="I36" s="98" t="s">
        <v>10</v>
      </c>
      <c r="J36" s="99"/>
      <c r="K36" s="38">
        <f>SUM(K14:K35)</f>
        <v>0</v>
      </c>
    </row>
    <row r="37" spans="2:14" ht="15.9" customHeight="1" x14ac:dyDescent="0.2">
      <c r="B37" s="103" t="s">
        <v>60</v>
      </c>
      <c r="C37" s="103"/>
      <c r="D37" s="103"/>
      <c r="E37" s="103"/>
      <c r="F37" s="103"/>
      <c r="G37" s="103"/>
      <c r="H37" s="103"/>
      <c r="I37" s="103"/>
      <c r="J37" s="43"/>
      <c r="K37" s="44"/>
    </row>
    <row r="38" spans="2:14" ht="16.5" customHeight="1" x14ac:dyDescent="0.2">
      <c r="B38" s="90" t="s">
        <v>59</v>
      </c>
      <c r="C38" s="90"/>
      <c r="D38" s="90"/>
      <c r="E38" s="90"/>
      <c r="F38" s="90"/>
      <c r="G38" s="90"/>
      <c r="H38" s="90"/>
      <c r="I38" s="90"/>
      <c r="J38" s="90"/>
      <c r="K38" s="90"/>
    </row>
    <row r="39" spans="2:14" ht="20.100000000000001" customHeight="1" x14ac:dyDescent="0.2">
      <c r="B39" s="16" t="s">
        <v>11</v>
      </c>
      <c r="C39" s="17"/>
      <c r="D39" s="17"/>
      <c r="E39" s="17"/>
      <c r="F39" s="17"/>
      <c r="G39" s="17"/>
      <c r="H39" s="17"/>
      <c r="I39" s="17"/>
      <c r="J39" s="17"/>
      <c r="K39" s="40"/>
      <c r="N39" s="18"/>
    </row>
    <row r="40" spans="2:14" ht="20.100000000000001" customHeight="1" x14ac:dyDescent="0.2">
      <c r="B40" s="19"/>
      <c r="C40" s="41"/>
      <c r="D40" s="41"/>
      <c r="E40" s="41"/>
      <c r="F40" s="41"/>
      <c r="G40" s="41"/>
      <c r="H40" s="41"/>
      <c r="I40" s="41"/>
      <c r="J40" s="41"/>
      <c r="K40" s="20"/>
      <c r="N40" s="18"/>
    </row>
    <row r="41" spans="2:14" ht="20.100000000000001" customHeight="1" x14ac:dyDescent="0.2">
      <c r="B41" s="21"/>
      <c r="C41" s="22"/>
      <c r="D41" s="22"/>
      <c r="E41" s="22"/>
      <c r="F41" s="22"/>
      <c r="G41" s="22"/>
      <c r="H41" s="22"/>
      <c r="I41" s="22"/>
      <c r="J41" s="22"/>
      <c r="K41" s="42"/>
      <c r="N41" s="18"/>
    </row>
  </sheetData>
  <mergeCells count="39">
    <mergeCell ref="B36:H36"/>
    <mergeCell ref="C33:G33"/>
    <mergeCell ref="C34:G34"/>
    <mergeCell ref="C18:G18"/>
    <mergeCell ref="C19:G19"/>
    <mergeCell ref="C21:G21"/>
    <mergeCell ref="C22:G22"/>
    <mergeCell ref="C24:G24"/>
    <mergeCell ref="C25:G25"/>
    <mergeCell ref="C30:G30"/>
    <mergeCell ref="C31:G31"/>
    <mergeCell ref="C32:G32"/>
    <mergeCell ref="N4:O4"/>
    <mergeCell ref="N3:O3"/>
    <mergeCell ref="C12:G12"/>
    <mergeCell ref="H12:I12"/>
    <mergeCell ref="C14:G14"/>
    <mergeCell ref="B1:K1"/>
    <mergeCell ref="C17:G17"/>
    <mergeCell ref="C13:G13"/>
    <mergeCell ref="G5:K5"/>
    <mergeCell ref="G6:K6"/>
    <mergeCell ref="G3:K3"/>
    <mergeCell ref="B38:K38"/>
    <mergeCell ref="G7:K7"/>
    <mergeCell ref="G8:K8"/>
    <mergeCell ref="G9:K9"/>
    <mergeCell ref="G10:K10"/>
    <mergeCell ref="C20:G20"/>
    <mergeCell ref="C23:G23"/>
    <mergeCell ref="C28:G28"/>
    <mergeCell ref="C35:G35"/>
    <mergeCell ref="I36:J36"/>
    <mergeCell ref="C26:G26"/>
    <mergeCell ref="C27:G27"/>
    <mergeCell ref="C29:G29"/>
    <mergeCell ref="C15:G15"/>
    <mergeCell ref="C16:G16"/>
    <mergeCell ref="B37:I37"/>
  </mergeCells>
  <phoneticPr fontId="3"/>
  <printOptions horizontalCentered="1" verticalCentered="1"/>
  <pageMargins left="0.19685039370078741" right="0.19685039370078741" top="0.19685039370078741" bottom="0.19685039370078741" header="0.19685039370078741"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8"/>
  <sheetViews>
    <sheetView view="pageBreakPreview" zoomScaleNormal="100" zoomScaleSheetLayoutView="100" workbookViewId="0">
      <selection sqref="A1:A2"/>
    </sheetView>
  </sheetViews>
  <sheetFormatPr defaultColWidth="9" defaultRowHeight="12" x14ac:dyDescent="0.15"/>
  <cols>
    <col min="1" max="1" width="5.3984375" style="31" bestFit="1" customWidth="1"/>
    <col min="2" max="2" width="28.59765625" style="31" customWidth="1"/>
    <col min="3" max="3" width="5.8984375" style="46" bestFit="1" customWidth="1"/>
    <col min="4" max="4" width="5.3984375" style="31" bestFit="1" customWidth="1"/>
    <col min="5" max="5" width="25.5" style="31" customWidth="1"/>
    <col min="6" max="6" width="4.09765625" style="46" bestFit="1" customWidth="1"/>
    <col min="7" max="7" width="8.69921875" style="47" customWidth="1"/>
    <col min="8" max="8" width="14.3984375" style="47" customWidth="1"/>
    <col min="9" max="10" width="9" style="62"/>
    <col min="11" max="16384" width="9" style="31"/>
  </cols>
  <sheetData>
    <row r="1" spans="1:9" s="31" customFormat="1" ht="15.9" customHeight="1" x14ac:dyDescent="0.45">
      <c r="A1" s="125" t="s">
        <v>16</v>
      </c>
      <c r="B1" s="127" t="s">
        <v>62</v>
      </c>
      <c r="C1" s="128" t="s">
        <v>17</v>
      </c>
      <c r="D1" s="128" t="s">
        <v>18</v>
      </c>
      <c r="E1" s="127" t="s">
        <v>19</v>
      </c>
      <c r="F1" s="127" t="s">
        <v>20</v>
      </c>
      <c r="G1" s="123" t="s">
        <v>79</v>
      </c>
      <c r="H1" s="123" t="s">
        <v>21</v>
      </c>
    </row>
    <row r="2" spans="1:9" s="31" customFormat="1" ht="15.9" customHeight="1" thickBot="1" x14ac:dyDescent="0.5">
      <c r="A2" s="126"/>
      <c r="B2" s="128"/>
      <c r="C2" s="129"/>
      <c r="D2" s="129"/>
      <c r="E2" s="128"/>
      <c r="F2" s="128"/>
      <c r="G2" s="124"/>
      <c r="H2" s="124"/>
    </row>
    <row r="3" spans="1:9" s="31" customFormat="1" ht="15.9" customHeight="1" x14ac:dyDescent="0.45">
      <c r="A3" s="48">
        <v>1</v>
      </c>
      <c r="B3" s="49" t="s">
        <v>22</v>
      </c>
      <c r="C3" s="50" t="s">
        <v>23</v>
      </c>
      <c r="D3" s="71">
        <v>660</v>
      </c>
      <c r="E3" s="51" t="s">
        <v>63</v>
      </c>
      <c r="F3" s="30">
        <v>2</v>
      </c>
      <c r="G3" s="63" t="s">
        <v>80</v>
      </c>
      <c r="H3" s="64" t="s">
        <v>81</v>
      </c>
      <c r="I3" s="120" t="s">
        <v>82</v>
      </c>
    </row>
    <row r="4" spans="1:9" s="31" customFormat="1" ht="15.9" customHeight="1" x14ac:dyDescent="0.45">
      <c r="A4" s="48">
        <v>2</v>
      </c>
      <c r="B4" s="51" t="s">
        <v>24</v>
      </c>
      <c r="C4" s="30" t="s">
        <v>23</v>
      </c>
      <c r="D4" s="72">
        <v>1960</v>
      </c>
      <c r="E4" s="51" t="s">
        <v>83</v>
      </c>
      <c r="F4" s="30">
        <v>2</v>
      </c>
      <c r="G4" s="63" t="s">
        <v>84</v>
      </c>
      <c r="H4" s="65" t="s">
        <v>85</v>
      </c>
      <c r="I4" s="121"/>
    </row>
    <row r="5" spans="1:9" s="31" customFormat="1" ht="15.9" customHeight="1" x14ac:dyDescent="0.45">
      <c r="A5" s="48">
        <v>3</v>
      </c>
      <c r="B5" s="51" t="s">
        <v>25</v>
      </c>
      <c r="C5" s="30" t="s">
        <v>26</v>
      </c>
      <c r="D5" s="72">
        <v>1960</v>
      </c>
      <c r="E5" s="51" t="s">
        <v>83</v>
      </c>
      <c r="F5" s="30">
        <v>2</v>
      </c>
      <c r="G5" s="63" t="s">
        <v>86</v>
      </c>
      <c r="H5" s="64" t="s">
        <v>87</v>
      </c>
      <c r="I5" s="121"/>
    </row>
    <row r="6" spans="1:9" s="31" customFormat="1" ht="15.9" customHeight="1" x14ac:dyDescent="0.45">
      <c r="A6" s="48">
        <v>4</v>
      </c>
      <c r="B6" s="51" t="s">
        <v>27</v>
      </c>
      <c r="C6" s="30" t="s">
        <v>23</v>
      </c>
      <c r="D6" s="71">
        <v>970</v>
      </c>
      <c r="E6" s="51" t="s">
        <v>64</v>
      </c>
      <c r="F6" s="30">
        <v>4</v>
      </c>
      <c r="G6" s="63" t="s">
        <v>80</v>
      </c>
      <c r="H6" s="64" t="s">
        <v>88</v>
      </c>
      <c r="I6" s="121"/>
    </row>
    <row r="7" spans="1:9" s="31" customFormat="1" ht="15.9" customHeight="1" x14ac:dyDescent="0.45">
      <c r="A7" s="48">
        <v>5</v>
      </c>
      <c r="B7" s="51" t="s">
        <v>89</v>
      </c>
      <c r="C7" s="30" t="s">
        <v>23</v>
      </c>
      <c r="D7" s="71">
        <v>310</v>
      </c>
      <c r="E7" s="51" t="s">
        <v>90</v>
      </c>
      <c r="F7" s="30">
        <v>2</v>
      </c>
      <c r="G7" s="63" t="s">
        <v>80</v>
      </c>
      <c r="H7" s="64" t="s">
        <v>91</v>
      </c>
      <c r="I7" s="121"/>
    </row>
    <row r="8" spans="1:9" s="31" customFormat="1" ht="15.9" customHeight="1" x14ac:dyDescent="0.45">
      <c r="A8" s="48">
        <v>6</v>
      </c>
      <c r="B8" s="51" t="s">
        <v>92</v>
      </c>
      <c r="C8" s="30" t="s">
        <v>26</v>
      </c>
      <c r="D8" s="71">
        <v>170</v>
      </c>
      <c r="E8" s="51" t="s">
        <v>93</v>
      </c>
      <c r="F8" s="30">
        <v>2</v>
      </c>
      <c r="G8" s="63" t="s">
        <v>94</v>
      </c>
      <c r="H8" s="64" t="s">
        <v>95</v>
      </c>
      <c r="I8" s="121"/>
    </row>
    <row r="9" spans="1:9" s="31" customFormat="1" ht="15.9" customHeight="1" x14ac:dyDescent="0.45">
      <c r="A9" s="48">
        <v>7</v>
      </c>
      <c r="B9" s="51" t="s">
        <v>28</v>
      </c>
      <c r="C9" s="30" t="s">
        <v>29</v>
      </c>
      <c r="D9" s="72">
        <v>2770</v>
      </c>
      <c r="E9" s="51" t="s">
        <v>96</v>
      </c>
      <c r="F9" s="30">
        <v>1</v>
      </c>
      <c r="G9" s="63" t="s">
        <v>97</v>
      </c>
      <c r="H9" s="64" t="s">
        <v>98</v>
      </c>
      <c r="I9" s="121"/>
    </row>
    <row r="10" spans="1:9" s="31" customFormat="1" ht="15.9" customHeight="1" x14ac:dyDescent="0.45">
      <c r="A10" s="48">
        <v>8</v>
      </c>
      <c r="B10" s="51" t="s">
        <v>65</v>
      </c>
      <c r="C10" s="30" t="s">
        <v>29</v>
      </c>
      <c r="D10" s="72">
        <v>1510</v>
      </c>
      <c r="E10" s="51" t="s">
        <v>66</v>
      </c>
      <c r="F10" s="30">
        <v>1</v>
      </c>
      <c r="G10" s="63" t="s">
        <v>30</v>
      </c>
      <c r="H10" s="64" t="s">
        <v>30</v>
      </c>
      <c r="I10" s="121"/>
    </row>
    <row r="11" spans="1:9" s="31" customFormat="1" ht="15.9" customHeight="1" x14ac:dyDescent="0.45">
      <c r="A11" s="48">
        <v>9</v>
      </c>
      <c r="B11" s="51" t="s">
        <v>99</v>
      </c>
      <c r="C11" s="30" t="s">
        <v>100</v>
      </c>
      <c r="D11" s="71">
        <v>730</v>
      </c>
      <c r="E11" s="51" t="s">
        <v>31</v>
      </c>
      <c r="F11" s="30">
        <v>1</v>
      </c>
      <c r="G11" s="63" t="s">
        <v>101</v>
      </c>
      <c r="H11" s="64" t="s">
        <v>102</v>
      </c>
      <c r="I11" s="121"/>
    </row>
    <row r="12" spans="1:9" s="31" customFormat="1" ht="15.9" customHeight="1" x14ac:dyDescent="0.45">
      <c r="A12" s="48">
        <v>10</v>
      </c>
      <c r="B12" s="51" t="s">
        <v>103</v>
      </c>
      <c r="C12" s="30" t="s">
        <v>29</v>
      </c>
      <c r="D12" s="71">
        <v>680</v>
      </c>
      <c r="E12" s="51" t="s">
        <v>104</v>
      </c>
      <c r="F12" s="30">
        <v>1</v>
      </c>
      <c r="G12" s="63" t="s">
        <v>105</v>
      </c>
      <c r="H12" s="64" t="s">
        <v>106</v>
      </c>
      <c r="I12" s="121"/>
    </row>
    <row r="13" spans="1:9" s="31" customFormat="1" ht="15.9" customHeight="1" x14ac:dyDescent="0.45">
      <c r="A13" s="48">
        <v>11</v>
      </c>
      <c r="B13" s="51" t="s">
        <v>107</v>
      </c>
      <c r="C13" s="30" t="s">
        <v>29</v>
      </c>
      <c r="D13" s="71">
        <v>220</v>
      </c>
      <c r="E13" s="51" t="s">
        <v>32</v>
      </c>
      <c r="F13" s="30">
        <v>2</v>
      </c>
      <c r="G13" s="63" t="s">
        <v>108</v>
      </c>
      <c r="H13" s="64" t="s">
        <v>109</v>
      </c>
      <c r="I13" s="121"/>
    </row>
    <row r="14" spans="1:9" s="31" customFormat="1" ht="15.9" customHeight="1" x14ac:dyDescent="0.45">
      <c r="A14" s="48">
        <v>12</v>
      </c>
      <c r="B14" s="51" t="s">
        <v>110</v>
      </c>
      <c r="C14" s="30" t="s">
        <v>29</v>
      </c>
      <c r="D14" s="71">
        <v>320</v>
      </c>
      <c r="E14" s="51" t="s">
        <v>111</v>
      </c>
      <c r="F14" s="30">
        <v>1</v>
      </c>
      <c r="G14" s="63" t="s">
        <v>105</v>
      </c>
      <c r="H14" s="64" t="s">
        <v>112</v>
      </c>
      <c r="I14" s="121"/>
    </row>
    <row r="15" spans="1:9" s="31" customFormat="1" ht="15.9" customHeight="1" x14ac:dyDescent="0.45">
      <c r="A15" s="48">
        <v>13</v>
      </c>
      <c r="B15" s="51" t="s">
        <v>113</v>
      </c>
      <c r="C15" s="30" t="s">
        <v>29</v>
      </c>
      <c r="D15" s="71">
        <v>210</v>
      </c>
      <c r="E15" s="51" t="s">
        <v>33</v>
      </c>
      <c r="F15" s="30">
        <v>10</v>
      </c>
      <c r="G15" s="63" t="s">
        <v>105</v>
      </c>
      <c r="H15" s="64" t="s">
        <v>114</v>
      </c>
      <c r="I15" s="121"/>
    </row>
    <row r="16" spans="1:9" s="31" customFormat="1" ht="15.9" customHeight="1" x14ac:dyDescent="0.45">
      <c r="A16" s="48">
        <v>14</v>
      </c>
      <c r="B16" s="51" t="s">
        <v>115</v>
      </c>
      <c r="C16" s="30" t="s">
        <v>29</v>
      </c>
      <c r="D16" s="71">
        <v>210</v>
      </c>
      <c r="E16" s="51" t="s">
        <v>33</v>
      </c>
      <c r="F16" s="30">
        <v>3</v>
      </c>
      <c r="G16" s="63" t="s">
        <v>105</v>
      </c>
      <c r="H16" s="64" t="s">
        <v>116</v>
      </c>
      <c r="I16" s="121"/>
    </row>
    <row r="17" spans="1:9" s="31" customFormat="1" ht="15.9" customHeight="1" x14ac:dyDescent="0.45">
      <c r="A17" s="48">
        <v>15</v>
      </c>
      <c r="B17" s="49" t="s">
        <v>117</v>
      </c>
      <c r="C17" s="50" t="s">
        <v>34</v>
      </c>
      <c r="D17" s="71">
        <v>650</v>
      </c>
      <c r="E17" s="49" t="s">
        <v>35</v>
      </c>
      <c r="F17" s="50">
        <v>10</v>
      </c>
      <c r="G17" s="63" t="s">
        <v>105</v>
      </c>
      <c r="H17" s="64" t="s">
        <v>118</v>
      </c>
      <c r="I17" s="121"/>
    </row>
    <row r="18" spans="1:9" s="31" customFormat="1" ht="15.9" customHeight="1" x14ac:dyDescent="0.45">
      <c r="A18" s="48">
        <v>16</v>
      </c>
      <c r="B18" s="51" t="s">
        <v>36</v>
      </c>
      <c r="C18" s="30" t="s">
        <v>37</v>
      </c>
      <c r="D18" s="71">
        <v>100</v>
      </c>
      <c r="E18" s="51" t="s">
        <v>76</v>
      </c>
      <c r="F18" s="30">
        <v>30</v>
      </c>
      <c r="G18" s="63" t="s">
        <v>119</v>
      </c>
      <c r="H18" s="64" t="s">
        <v>120</v>
      </c>
      <c r="I18" s="121"/>
    </row>
    <row r="19" spans="1:9" s="31" customFormat="1" ht="15.9" customHeight="1" x14ac:dyDescent="0.45">
      <c r="A19" s="48">
        <v>17</v>
      </c>
      <c r="B19" s="51" t="s">
        <v>38</v>
      </c>
      <c r="C19" s="30" t="s">
        <v>37</v>
      </c>
      <c r="D19" s="71">
        <v>110</v>
      </c>
      <c r="E19" s="51" t="s">
        <v>77</v>
      </c>
      <c r="F19" s="30">
        <v>48</v>
      </c>
      <c r="G19" s="63" t="s">
        <v>119</v>
      </c>
      <c r="H19" s="64" t="s">
        <v>121</v>
      </c>
      <c r="I19" s="121"/>
    </row>
    <row r="20" spans="1:9" s="31" customFormat="1" ht="15.9" customHeight="1" x14ac:dyDescent="0.45">
      <c r="A20" s="48">
        <v>18</v>
      </c>
      <c r="B20" s="51" t="s">
        <v>122</v>
      </c>
      <c r="C20" s="30" t="s">
        <v>39</v>
      </c>
      <c r="D20" s="73">
        <v>170</v>
      </c>
      <c r="E20" s="51" t="s">
        <v>78</v>
      </c>
      <c r="F20" s="30">
        <v>10</v>
      </c>
      <c r="G20" s="63" t="s">
        <v>123</v>
      </c>
      <c r="H20" s="64" t="s">
        <v>124</v>
      </c>
      <c r="I20" s="121"/>
    </row>
    <row r="21" spans="1:9" s="31" customFormat="1" ht="15.9" customHeight="1" thickBot="1" x14ac:dyDescent="0.5">
      <c r="A21" s="52">
        <v>19</v>
      </c>
      <c r="B21" s="53" t="s">
        <v>125</v>
      </c>
      <c r="C21" s="54" t="s">
        <v>39</v>
      </c>
      <c r="D21" s="74">
        <v>170</v>
      </c>
      <c r="E21" s="53" t="s">
        <v>78</v>
      </c>
      <c r="F21" s="54">
        <v>10</v>
      </c>
      <c r="G21" s="66" t="s">
        <v>123</v>
      </c>
      <c r="H21" s="67" t="s">
        <v>126</v>
      </c>
      <c r="I21" s="122"/>
    </row>
    <row r="22" spans="1:9" s="31" customFormat="1" ht="15.9" customHeight="1" x14ac:dyDescent="0.45">
      <c r="A22" s="55">
        <v>20</v>
      </c>
      <c r="B22" s="56" t="s">
        <v>40</v>
      </c>
      <c r="C22" s="77" t="s">
        <v>23</v>
      </c>
      <c r="D22" s="75">
        <v>0</v>
      </c>
      <c r="E22" s="78" t="s">
        <v>127</v>
      </c>
      <c r="F22" s="57">
        <v>1</v>
      </c>
      <c r="G22" s="68"/>
      <c r="H22" s="86"/>
      <c r="I22" s="116" t="s">
        <v>128</v>
      </c>
    </row>
    <row r="23" spans="1:9" s="31" customFormat="1" ht="15.9" customHeight="1" x14ac:dyDescent="0.45">
      <c r="A23" s="48">
        <v>21</v>
      </c>
      <c r="B23" s="58" t="s">
        <v>41</v>
      </c>
      <c r="C23" s="59" t="s">
        <v>23</v>
      </c>
      <c r="D23" s="76">
        <v>0</v>
      </c>
      <c r="E23" s="58" t="s">
        <v>129</v>
      </c>
      <c r="F23" s="59">
        <v>1</v>
      </c>
      <c r="G23" s="69"/>
      <c r="H23" s="87"/>
      <c r="I23" s="117"/>
    </row>
    <row r="24" spans="1:9" s="31" customFormat="1" ht="15.9" customHeight="1" x14ac:dyDescent="0.45">
      <c r="A24" s="48">
        <v>22</v>
      </c>
      <c r="B24" s="58" t="s">
        <v>42</v>
      </c>
      <c r="C24" s="59" t="s">
        <v>23</v>
      </c>
      <c r="D24" s="76">
        <v>0</v>
      </c>
      <c r="E24" s="58" t="s">
        <v>129</v>
      </c>
      <c r="F24" s="59">
        <v>4</v>
      </c>
      <c r="G24" s="69"/>
      <c r="H24" s="87"/>
      <c r="I24" s="117"/>
    </row>
    <row r="25" spans="1:9" s="31" customFormat="1" ht="15.9" customHeight="1" x14ac:dyDescent="0.45">
      <c r="A25" s="48">
        <v>23</v>
      </c>
      <c r="B25" s="58" t="s">
        <v>130</v>
      </c>
      <c r="C25" s="59" t="s">
        <v>23</v>
      </c>
      <c r="D25" s="76">
        <v>0</v>
      </c>
      <c r="E25" s="58" t="s">
        <v>43</v>
      </c>
      <c r="F25" s="59">
        <v>18</v>
      </c>
      <c r="G25" s="69" t="s">
        <v>131</v>
      </c>
      <c r="H25" s="87" t="s">
        <v>132</v>
      </c>
      <c r="I25" s="117"/>
    </row>
    <row r="26" spans="1:9" s="31" customFormat="1" ht="15.9" customHeight="1" x14ac:dyDescent="0.45">
      <c r="A26" s="48">
        <v>24</v>
      </c>
      <c r="B26" s="58" t="s">
        <v>133</v>
      </c>
      <c r="C26" s="59" t="s">
        <v>23</v>
      </c>
      <c r="D26" s="76">
        <v>0</v>
      </c>
      <c r="E26" s="58" t="s">
        <v>43</v>
      </c>
      <c r="F26" s="59">
        <v>4</v>
      </c>
      <c r="G26" s="69" t="s">
        <v>134</v>
      </c>
      <c r="H26" s="87" t="s">
        <v>135</v>
      </c>
      <c r="I26" s="117"/>
    </row>
    <row r="27" spans="1:9" s="31" customFormat="1" ht="15.9" customHeight="1" x14ac:dyDescent="0.45">
      <c r="A27" s="48">
        <v>25</v>
      </c>
      <c r="B27" s="58" t="s">
        <v>136</v>
      </c>
      <c r="C27" s="59" t="s">
        <v>23</v>
      </c>
      <c r="D27" s="76">
        <v>0</v>
      </c>
      <c r="E27" s="58" t="s">
        <v>43</v>
      </c>
      <c r="F27" s="59">
        <v>1</v>
      </c>
      <c r="G27" s="69" t="s">
        <v>134</v>
      </c>
      <c r="H27" s="87" t="s">
        <v>137</v>
      </c>
      <c r="I27" s="117"/>
    </row>
    <row r="28" spans="1:9" s="31" customFormat="1" ht="15.9" customHeight="1" x14ac:dyDescent="0.45">
      <c r="A28" s="48">
        <v>26</v>
      </c>
      <c r="B28" s="58" t="s">
        <v>44</v>
      </c>
      <c r="C28" s="59" t="s">
        <v>23</v>
      </c>
      <c r="D28" s="76">
        <v>0</v>
      </c>
      <c r="E28" s="58" t="s">
        <v>67</v>
      </c>
      <c r="F28" s="59">
        <v>1</v>
      </c>
      <c r="G28" s="69" t="s">
        <v>138</v>
      </c>
      <c r="H28" s="87" t="s">
        <v>139</v>
      </c>
      <c r="I28" s="117"/>
    </row>
    <row r="29" spans="1:9" s="31" customFormat="1" ht="15.9" customHeight="1" x14ac:dyDescent="0.45">
      <c r="A29" s="48">
        <v>27</v>
      </c>
      <c r="B29" s="58" t="s">
        <v>68</v>
      </c>
      <c r="C29" s="59" t="s">
        <v>26</v>
      </c>
      <c r="D29" s="76">
        <v>0</v>
      </c>
      <c r="E29" s="58" t="s">
        <v>69</v>
      </c>
      <c r="F29" s="59">
        <v>1</v>
      </c>
      <c r="G29" s="69" t="s">
        <v>140</v>
      </c>
      <c r="H29" s="87" t="s">
        <v>141</v>
      </c>
      <c r="I29" s="117"/>
    </row>
    <row r="30" spans="1:9" s="31" customFormat="1" ht="15.9" customHeight="1" x14ac:dyDescent="0.45">
      <c r="A30" s="48">
        <v>28</v>
      </c>
      <c r="B30" s="58" t="s">
        <v>142</v>
      </c>
      <c r="C30" s="59" t="s">
        <v>23</v>
      </c>
      <c r="D30" s="76">
        <v>0</v>
      </c>
      <c r="E30" s="58" t="s">
        <v>143</v>
      </c>
      <c r="F30" s="59">
        <v>1</v>
      </c>
      <c r="G30" s="69" t="s">
        <v>144</v>
      </c>
      <c r="H30" s="87" t="s">
        <v>145</v>
      </c>
      <c r="I30" s="117"/>
    </row>
    <row r="31" spans="1:9" s="31" customFormat="1" ht="15.9" customHeight="1" x14ac:dyDescent="0.45">
      <c r="A31" s="48">
        <v>29</v>
      </c>
      <c r="B31" s="58" t="s">
        <v>146</v>
      </c>
      <c r="C31" s="59" t="s">
        <v>26</v>
      </c>
      <c r="D31" s="76">
        <v>0</v>
      </c>
      <c r="E31" s="58"/>
      <c r="F31" s="59">
        <v>1</v>
      </c>
      <c r="G31" s="69" t="s">
        <v>147</v>
      </c>
      <c r="H31" s="87" t="s">
        <v>148</v>
      </c>
      <c r="I31" s="117"/>
    </row>
    <row r="32" spans="1:9" s="31" customFormat="1" ht="15.9" customHeight="1" x14ac:dyDescent="0.45">
      <c r="A32" s="48">
        <v>30</v>
      </c>
      <c r="B32" s="58" t="s">
        <v>45</v>
      </c>
      <c r="C32" s="59" t="s">
        <v>29</v>
      </c>
      <c r="D32" s="76">
        <v>0</v>
      </c>
      <c r="E32" s="58" t="s">
        <v>70</v>
      </c>
      <c r="F32" s="59">
        <v>2</v>
      </c>
      <c r="G32" s="69" t="s">
        <v>97</v>
      </c>
      <c r="H32" s="87" t="s">
        <v>149</v>
      </c>
      <c r="I32" s="117"/>
    </row>
    <row r="33" spans="1:10" ht="15.9" customHeight="1" x14ac:dyDescent="0.45">
      <c r="A33" s="48">
        <v>31</v>
      </c>
      <c r="B33" s="58" t="s">
        <v>46</v>
      </c>
      <c r="C33" s="59" t="s">
        <v>26</v>
      </c>
      <c r="D33" s="76">
        <v>0</v>
      </c>
      <c r="E33" s="58" t="s">
        <v>71</v>
      </c>
      <c r="F33" s="59">
        <v>10</v>
      </c>
      <c r="G33" s="69" t="s">
        <v>94</v>
      </c>
      <c r="H33" s="87" t="s">
        <v>150</v>
      </c>
      <c r="I33" s="117"/>
      <c r="J33" s="31"/>
    </row>
    <row r="34" spans="1:10" ht="15.9" customHeight="1" x14ac:dyDescent="0.45">
      <c r="A34" s="48">
        <v>32</v>
      </c>
      <c r="B34" s="58" t="s">
        <v>75</v>
      </c>
      <c r="C34" s="59" t="s">
        <v>23</v>
      </c>
      <c r="D34" s="76">
        <v>0</v>
      </c>
      <c r="E34" s="58" t="s">
        <v>74</v>
      </c>
      <c r="F34" s="59">
        <v>3</v>
      </c>
      <c r="G34" s="69"/>
      <c r="H34" s="87"/>
      <c r="I34" s="117"/>
      <c r="J34" s="31"/>
    </row>
    <row r="35" spans="1:10" ht="15.9" customHeight="1" x14ac:dyDescent="0.45">
      <c r="A35" s="48">
        <v>35</v>
      </c>
      <c r="B35" s="58" t="s">
        <v>47</v>
      </c>
      <c r="C35" s="59" t="s">
        <v>39</v>
      </c>
      <c r="D35" s="76">
        <v>0</v>
      </c>
      <c r="E35" s="58" t="s">
        <v>52</v>
      </c>
      <c r="F35" s="59">
        <v>5</v>
      </c>
      <c r="G35" s="69" t="s">
        <v>151</v>
      </c>
      <c r="H35" s="88" t="s">
        <v>48</v>
      </c>
      <c r="I35" s="117"/>
      <c r="J35" s="31"/>
    </row>
    <row r="36" spans="1:10" ht="15.9" customHeight="1" x14ac:dyDescent="0.45">
      <c r="A36" s="48">
        <v>36</v>
      </c>
      <c r="B36" s="58" t="s">
        <v>49</v>
      </c>
      <c r="C36" s="59" t="s">
        <v>39</v>
      </c>
      <c r="D36" s="76">
        <v>0</v>
      </c>
      <c r="E36" s="58" t="s">
        <v>52</v>
      </c>
      <c r="F36" s="59">
        <v>10</v>
      </c>
      <c r="G36" s="69" t="s">
        <v>152</v>
      </c>
      <c r="H36" s="88" t="s">
        <v>153</v>
      </c>
      <c r="I36" s="117"/>
      <c r="J36" s="31"/>
    </row>
    <row r="37" spans="1:10" ht="15.9" customHeight="1" x14ac:dyDescent="0.45">
      <c r="A37" s="48">
        <v>37</v>
      </c>
      <c r="B37" s="58" t="s">
        <v>154</v>
      </c>
      <c r="C37" s="59" t="s">
        <v>23</v>
      </c>
      <c r="D37" s="76">
        <v>0</v>
      </c>
      <c r="E37" s="58" t="s">
        <v>155</v>
      </c>
      <c r="F37" s="59">
        <v>10</v>
      </c>
      <c r="G37" s="69" t="s">
        <v>156</v>
      </c>
      <c r="H37" s="87" t="s">
        <v>30</v>
      </c>
      <c r="I37" s="117"/>
      <c r="J37" s="31"/>
    </row>
    <row r="38" spans="1:10" ht="15.9" customHeight="1" x14ac:dyDescent="0.45">
      <c r="A38" s="48">
        <v>38</v>
      </c>
      <c r="B38" s="58" t="s">
        <v>50</v>
      </c>
      <c r="C38" s="59" t="s">
        <v>23</v>
      </c>
      <c r="D38" s="76">
        <v>0</v>
      </c>
      <c r="E38" s="58" t="s">
        <v>157</v>
      </c>
      <c r="F38" s="59">
        <v>30</v>
      </c>
      <c r="G38" s="69" t="s">
        <v>158</v>
      </c>
      <c r="H38" s="87" t="s">
        <v>159</v>
      </c>
      <c r="I38" s="117"/>
      <c r="J38" s="31"/>
    </row>
    <row r="39" spans="1:10" ht="15.9" customHeight="1" x14ac:dyDescent="0.45">
      <c r="A39" s="48">
        <v>39</v>
      </c>
      <c r="B39" s="60" t="s">
        <v>73</v>
      </c>
      <c r="C39" s="59" t="s">
        <v>26</v>
      </c>
      <c r="D39" s="76">
        <v>0</v>
      </c>
      <c r="E39" s="60" t="s">
        <v>72</v>
      </c>
      <c r="F39" s="61">
        <v>6</v>
      </c>
      <c r="G39" s="70" t="s">
        <v>160</v>
      </c>
      <c r="H39" s="89" t="s">
        <v>161</v>
      </c>
      <c r="I39" s="117"/>
      <c r="J39" s="31"/>
    </row>
    <row r="40" spans="1:10" ht="15.9" customHeight="1" thickBot="1" x14ac:dyDescent="0.5">
      <c r="A40" s="48">
        <v>40</v>
      </c>
      <c r="B40" s="58" t="s">
        <v>61</v>
      </c>
      <c r="C40" s="59" t="s">
        <v>51</v>
      </c>
      <c r="D40" s="76">
        <v>0</v>
      </c>
      <c r="E40" s="58" t="s">
        <v>162</v>
      </c>
      <c r="F40" s="59">
        <v>2</v>
      </c>
      <c r="G40" s="69"/>
      <c r="H40" s="87"/>
      <c r="I40" s="118"/>
      <c r="J40" s="31"/>
    </row>
    <row r="41" spans="1:10" s="80" customFormat="1" ht="15.9" customHeight="1" x14ac:dyDescent="0.45">
      <c r="A41" s="79"/>
      <c r="C41" s="81"/>
      <c r="F41" s="81"/>
      <c r="G41" s="82"/>
      <c r="H41" s="82"/>
      <c r="I41" s="119"/>
    </row>
    <row r="42" spans="1:10" s="80" customFormat="1" ht="15.9" customHeight="1" x14ac:dyDescent="0.45">
      <c r="A42" s="79"/>
      <c r="C42" s="83"/>
      <c r="F42" s="81"/>
      <c r="G42" s="82"/>
      <c r="H42" s="82"/>
      <c r="I42" s="119"/>
    </row>
    <row r="43" spans="1:10" s="80" customFormat="1" ht="15.9" customHeight="1" x14ac:dyDescent="0.45">
      <c r="A43" s="79"/>
      <c r="C43" s="83"/>
      <c r="F43" s="81"/>
      <c r="G43" s="82"/>
      <c r="H43" s="82"/>
      <c r="I43" s="119"/>
    </row>
    <row r="44" spans="1:10" s="80" customFormat="1" ht="15.9" customHeight="1" x14ac:dyDescent="0.45">
      <c r="A44" s="79"/>
      <c r="C44" s="83"/>
      <c r="F44" s="81"/>
      <c r="G44" s="82"/>
      <c r="H44" s="82"/>
      <c r="I44" s="119"/>
    </row>
    <row r="45" spans="1:10" s="80" customFormat="1" ht="15.9" customHeight="1" x14ac:dyDescent="0.45">
      <c r="A45" s="79"/>
      <c r="C45" s="83"/>
      <c r="F45" s="81"/>
      <c r="G45" s="82"/>
      <c r="H45" s="82"/>
      <c r="I45" s="119"/>
    </row>
    <row r="46" spans="1:10" s="80" customFormat="1" ht="15.9" customHeight="1" x14ac:dyDescent="0.45">
      <c r="A46" s="79"/>
      <c r="C46" s="83"/>
      <c r="F46" s="81"/>
      <c r="G46" s="82"/>
      <c r="H46" s="82"/>
      <c r="I46" s="119"/>
    </row>
    <row r="47" spans="1:10" s="80" customFormat="1" ht="15.9" customHeight="1" x14ac:dyDescent="0.45">
      <c r="A47" s="79"/>
      <c r="C47" s="83"/>
      <c r="F47" s="81"/>
      <c r="G47" s="82"/>
      <c r="H47" s="82"/>
      <c r="I47" s="119"/>
    </row>
    <row r="48" spans="1:10" s="80" customFormat="1" ht="15.9" customHeight="1" x14ac:dyDescent="0.45">
      <c r="A48" s="79"/>
      <c r="C48" s="83"/>
      <c r="F48" s="81"/>
      <c r="G48" s="82"/>
      <c r="H48" s="82"/>
      <c r="I48" s="119"/>
    </row>
    <row r="49" spans="1:10" s="80" customFormat="1" ht="15.9" customHeight="1" x14ac:dyDescent="0.15">
      <c r="A49" s="79"/>
      <c r="C49" s="83"/>
      <c r="F49" s="81"/>
      <c r="G49" s="82"/>
      <c r="H49" s="82"/>
      <c r="I49" s="119"/>
      <c r="J49" s="84"/>
    </row>
    <row r="50" spans="1:10" s="80" customFormat="1" ht="15.9" customHeight="1" x14ac:dyDescent="0.15">
      <c r="A50" s="79"/>
      <c r="C50" s="83"/>
      <c r="F50" s="81"/>
      <c r="G50" s="82"/>
      <c r="H50" s="82"/>
      <c r="I50" s="119"/>
      <c r="J50" s="84"/>
    </row>
    <row r="51" spans="1:10" s="80" customFormat="1" ht="15.9" customHeight="1" x14ac:dyDescent="0.15">
      <c r="A51" s="79"/>
      <c r="C51" s="83"/>
      <c r="F51" s="81"/>
      <c r="G51" s="82"/>
      <c r="H51" s="82"/>
      <c r="I51" s="119"/>
      <c r="J51" s="84"/>
    </row>
    <row r="52" spans="1:10" s="80" customFormat="1" ht="15.9" customHeight="1" x14ac:dyDescent="0.15">
      <c r="A52" s="79"/>
      <c r="C52" s="83"/>
      <c r="F52" s="81"/>
      <c r="G52" s="82"/>
      <c r="H52" s="82"/>
      <c r="I52" s="119"/>
      <c r="J52" s="84"/>
    </row>
    <row r="53" spans="1:10" s="80" customFormat="1" ht="15.9" customHeight="1" x14ac:dyDescent="0.15">
      <c r="A53" s="79"/>
      <c r="C53" s="83"/>
      <c r="F53" s="81"/>
      <c r="G53" s="82"/>
      <c r="H53" s="82"/>
      <c r="I53" s="119"/>
      <c r="J53" s="84"/>
    </row>
    <row r="54" spans="1:10" s="80" customFormat="1" ht="15.9" customHeight="1" x14ac:dyDescent="0.15">
      <c r="A54" s="79"/>
      <c r="C54" s="83"/>
      <c r="F54" s="81"/>
      <c r="G54" s="82"/>
      <c r="H54" s="82"/>
      <c r="I54" s="119"/>
      <c r="J54" s="84"/>
    </row>
    <row r="55" spans="1:10" s="80" customFormat="1" ht="15.9" customHeight="1" x14ac:dyDescent="0.15">
      <c r="A55" s="79"/>
      <c r="C55" s="83"/>
      <c r="F55" s="81"/>
      <c r="G55" s="82"/>
      <c r="H55" s="82"/>
      <c r="I55" s="119"/>
      <c r="J55" s="84"/>
    </row>
    <row r="56" spans="1:10" s="80" customFormat="1" ht="15.9" customHeight="1" x14ac:dyDescent="0.15">
      <c r="A56" s="79"/>
      <c r="C56" s="83"/>
      <c r="F56" s="81"/>
      <c r="G56" s="82"/>
      <c r="H56" s="82"/>
      <c r="I56" s="119"/>
      <c r="J56" s="84"/>
    </row>
    <row r="57" spans="1:10" s="80" customFormat="1" ht="18.75" customHeight="1" x14ac:dyDescent="0.15">
      <c r="C57" s="83"/>
      <c r="F57" s="83"/>
      <c r="G57" s="82"/>
      <c r="H57" s="82"/>
      <c r="I57" s="85"/>
      <c r="J57" s="84"/>
    </row>
    <row r="58" spans="1:10" s="80" customFormat="1" x14ac:dyDescent="0.15">
      <c r="C58" s="83"/>
      <c r="F58" s="83"/>
      <c r="G58" s="82"/>
      <c r="H58" s="82"/>
      <c r="I58" s="84"/>
      <c r="J58" s="84"/>
    </row>
  </sheetData>
  <mergeCells count="11">
    <mergeCell ref="F1:F2"/>
    <mergeCell ref="A1:A2"/>
    <mergeCell ref="B1:B2"/>
    <mergeCell ref="C1:C2"/>
    <mergeCell ref="D1:D2"/>
    <mergeCell ref="E1:E2"/>
    <mergeCell ref="I22:I40"/>
    <mergeCell ref="I41:I56"/>
    <mergeCell ref="I3:I21"/>
    <mergeCell ref="G1:G2"/>
    <mergeCell ref="H1:H2"/>
  </mergeCells>
  <phoneticPr fontId="3"/>
  <printOptions horizontalCentered="1" verticalCentered="1"/>
  <pageMargins left="0.19685039370078741" right="0.19685039370078741" top="0.19685039370078741" bottom="0.19685039370078741" header="0" footer="0"/>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備品利用申込書</vt:lpstr>
      <vt:lpstr>備品リスト</vt:lpstr>
      <vt:lpstr>備品リスト!Print_Area</vt:lpstr>
      <vt:lpstr>備品利用申込書!Print_Area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yos-nagata</dc:creator>
  <cp:lastModifiedBy>a.shoyama</cp:lastModifiedBy>
  <cp:lastPrinted>2021-02-10T03:16:22Z</cp:lastPrinted>
  <dcterms:created xsi:type="dcterms:W3CDTF">2020-03-30T06:20:45Z</dcterms:created>
  <dcterms:modified xsi:type="dcterms:W3CDTF">2025-11-07T07:03:32Z</dcterms:modified>
</cp:coreProperties>
</file>